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Unidades" sheetId="1" state="visible" r:id="rId1"/>
    <sheet xmlns:r="http://schemas.openxmlformats.org/officeDocument/2006/relationships" name="Ajustes" sheetId="2" state="visible" r:id="rId2"/>
    <sheet xmlns:r="http://schemas.openxmlformats.org/officeDocument/2006/relationships" name="Cómo se usa" sheetId="3" state="visible" r:id="rId3"/>
  </sheets>
  <definedNames/>
  <calcPr calcId="124519" fullCalcOnLoad="1"/>
</workbook>
</file>

<file path=xl/styles.xml><?xml version="1.0" encoding="utf-8"?>
<styleSheet xmlns="http://schemas.openxmlformats.org/spreadsheetml/2006/main">
  <numFmts count="5">
    <numFmt numFmtId="164" formatCode="mmm"/>
    <numFmt numFmtId="165" formatCode="0.000%"/>
    <numFmt numFmtId="166" formatCode="&quot;USD &quot;#,##0.00"/>
    <numFmt numFmtId="167" formatCode="dd/mm/yyyy"/>
    <numFmt numFmtId="168" formatCode="yyyy-mm-dd"/>
  </numFmts>
  <fonts count="7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color rgb="001A2B2A"/>
      <sz val="10"/>
    </font>
    <font>
      <b val="1"/>
    </font>
    <font>
      <b val="1"/>
      <color rgb="000F8B83"/>
    </font>
    <font>
      <i val="1"/>
      <color rgb="006B7A79"/>
      <sz val="9"/>
    </font>
    <font>
      <b val="1"/>
      <color rgb="001A2B2A"/>
      <sz val="13"/>
    </font>
  </fonts>
  <fills count="4">
    <fill>
      <patternFill/>
    </fill>
    <fill>
      <patternFill patternType="gray125"/>
    </fill>
    <fill>
      <patternFill patternType="solid">
        <fgColor rgb="000F8B83"/>
      </patternFill>
    </fill>
    <fill>
      <patternFill patternType="solid">
        <fgColor rgb="00F4F6F6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9">
    <xf numFmtId="0" fontId="0" fillId="0" borderId="0" pivotButton="0" quotePrefix="0" xfId="0"/>
    <xf numFmtId="0" fontId="1" fillId="2" borderId="0" applyAlignment="1" pivotButton="0" quotePrefix="0" xfId="0">
      <alignment vertical="center"/>
    </xf>
    <xf numFmtId="0" fontId="2" fillId="3" borderId="0" applyAlignment="1" pivotButton="0" quotePrefix="0" xfId="0">
      <alignment vertical="center"/>
    </xf>
    <xf numFmtId="164" fontId="2" fillId="3" borderId="0" applyAlignment="1" pivotButton="0" quotePrefix="0" xfId="0">
      <alignment vertical="center"/>
    </xf>
    <xf numFmtId="166" fontId="0" fillId="0" borderId="0" pivotButton="0" quotePrefix="0" xfId="0"/>
    <xf numFmtId="4" fontId="0" fillId="0" borderId="0" pivotButton="0" quotePrefix="0" xfId="0"/>
    <xf numFmtId="165" fontId="0" fillId="0" borderId="0" pivotButton="0" quotePrefix="0" xfId="0"/>
    <xf numFmtId="0" fontId="3" fillId="0" borderId="0" pivotButton="0" quotePrefix="0" xfId="0"/>
    <xf numFmtId="166" fontId="4" fillId="0" borderId="0" pivotButton="0" quotePrefix="0" xfId="0"/>
    <xf numFmtId="4" fontId="4" fillId="0" borderId="0" pivotButton="0" quotePrefix="0" xfId="0"/>
    <xf numFmtId="1" fontId="0" fillId="3" borderId="0" pivotButton="0" quotePrefix="0" xfId="0"/>
    <xf numFmtId="0" fontId="5" fillId="0" borderId="0" pivotButton="0" quotePrefix="0" xfId="0"/>
    <xf numFmtId="167" fontId="0" fillId="0" borderId="0" pivotButton="0" quotePrefix="0" xfId="0"/>
    <xf numFmtId="166" fontId="0" fillId="3" borderId="0" pivotButton="0" quotePrefix="0" xfId="0"/>
    <xf numFmtId="4" fontId="0" fillId="3" borderId="0" pivotButton="0" quotePrefix="0" xfId="0"/>
    <xf numFmtId="167" fontId="0" fillId="3" borderId="0" pivotButton="0" quotePrefix="0" xfId="0"/>
    <xf numFmtId="0" fontId="0" fillId="3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styles" Target="styles.xml" Id="rId4"/><Relationship Type="http://schemas.openxmlformats.org/officeDocument/2006/relationships/theme" Target="theme/theme1.xml" Id="rId5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Z20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4" customWidth="1" min="1" max="1"/>
    <col width="18" customWidth="1" min="2" max="2"/>
    <col width="26" customWidth="1" min="3" max="3"/>
    <col width="12" customWidth="1" min="4" max="4"/>
    <col width="10" customWidth="1" min="5" max="5"/>
    <col width="12" customWidth="1" min="6" max="6"/>
    <col width="10" customWidth="1" min="7" max="7"/>
    <col width="11" customWidth="1" min="8" max="8"/>
    <col width="13" customWidth="1" min="9" max="9"/>
    <col width="14" customWidth="1" min="10" max="10"/>
    <col width="14" customWidth="1" min="11" max="11"/>
    <col width="11" customWidth="1" min="12" max="12"/>
    <col width="13" customWidth="1" min="13" max="13"/>
    <col width="12" customWidth="1" min="14" max="14"/>
    <col width="9" customWidth="1" min="15" max="15"/>
    <col width="9" customWidth="1" min="16" max="16"/>
    <col width="9" customWidth="1" min="17" max="17"/>
    <col width="9" customWidth="1" min="18" max="18"/>
    <col width="9" customWidth="1" min="19" max="19"/>
    <col width="9" customWidth="1" min="20" max="20"/>
    <col width="9" customWidth="1" min="21" max="21"/>
    <col width="9" customWidth="1" min="22" max="22"/>
    <col width="9" customWidth="1" min="23" max="23"/>
    <col width="9" customWidth="1" min="24" max="24"/>
    <col width="9" customWidth="1" min="25" max="25"/>
    <col width="9" customWidth="1" min="26" max="26"/>
  </cols>
  <sheetData>
    <row r="1">
      <c r="A1" s="1" t="inlineStr">
        <is>
          <t>nombre</t>
        </is>
      </c>
      <c r="B1" s="1" t="inlineStr">
        <is>
          <t>telefono</t>
        </is>
      </c>
      <c r="C1" s="1" t="inlineStr">
        <is>
          <t>email</t>
        </is>
      </c>
      <c r="D1" s="1" t="inlineStr">
        <is>
          <t>saldo</t>
        </is>
      </c>
      <c r="E1" s="1" t="inlineStr">
        <is>
          <t>estatus</t>
        </is>
      </c>
      <c r="F1" s="2" t="inlineStr">
        <is>
          <t>unidad</t>
        </is>
      </c>
      <c r="G1" s="2" t="inlineStr">
        <is>
          <t>area_m2</t>
        </is>
      </c>
      <c r="H1" s="2" t="inlineStr">
        <is>
          <t>alicuota_pct</t>
        </is>
      </c>
      <c r="I1" s="2" t="inlineStr">
        <is>
          <t>alicuota_mensual</t>
        </is>
      </c>
      <c r="J1" s="2" t="inlineStr">
        <is>
          <t>extraordinaria_asignada</t>
        </is>
      </c>
      <c r="K1" s="2" t="inlineStr">
        <is>
          <t>extraordinaria_pagada</t>
        </is>
      </c>
      <c r="L1" s="2" t="inlineStr">
        <is>
          <t>meses_vencidos</t>
        </is>
      </c>
      <c r="M1" s="2" t="inlineStr">
        <is>
          <t>ordinaria_pagada</t>
        </is>
      </c>
      <c r="N1" s="2" t="inlineStr">
        <is>
          <t>meses_en_mora</t>
        </is>
      </c>
      <c r="O1" s="3">
        <f>DATE(Ajustes!$B$1,1,1)</f>
        <v/>
      </c>
      <c r="P1" s="3">
        <f>DATE(Ajustes!$B$1,2,1)</f>
        <v/>
      </c>
      <c r="Q1" s="3">
        <f>DATE(Ajustes!$B$1,3,1)</f>
        <v/>
      </c>
      <c r="R1" s="3">
        <f>DATE(Ajustes!$B$1,4,1)</f>
        <v/>
      </c>
      <c r="S1" s="3">
        <f>DATE(Ajustes!$B$1,5,1)</f>
        <v/>
      </c>
      <c r="T1" s="3">
        <f>DATE(Ajustes!$B$1,6,1)</f>
        <v/>
      </c>
      <c r="U1" s="3">
        <f>DATE(Ajustes!$B$1,7,1)</f>
        <v/>
      </c>
      <c r="V1" s="3">
        <f>DATE(Ajustes!$B$1,8,1)</f>
        <v/>
      </c>
      <c r="W1" s="3">
        <f>DATE(Ajustes!$B$1,9,1)</f>
        <v/>
      </c>
      <c r="X1" s="3">
        <f>DATE(Ajustes!$B$1,10,1)</f>
        <v/>
      </c>
      <c r="Y1" s="3">
        <f>DATE(Ajustes!$B$1,11,1)</f>
        <v/>
      </c>
      <c r="Z1" s="3">
        <f>DATE(Ajustes!$B$1,12,1)</f>
        <v/>
      </c>
    </row>
    <row r="2">
      <c r="A2" t="inlineStr">
        <is>
          <t>Patricia Villacís</t>
        </is>
      </c>
      <c r="B2" t="inlineStr">
        <is>
          <t>+593 99 123 4567</t>
        </is>
      </c>
      <c r="C2" t="inlineStr">
        <is>
          <t>patricia.villacis@ejemplo.com</t>
        </is>
      </c>
      <c r="D2" s="4">
        <f>IF(A2="","",MAX(0,I2*L2-M2)+MAX(0,J2-N(K2)))</f>
        <v/>
      </c>
      <c r="E2" t="inlineStr">
        <is>
          <t>activo</t>
        </is>
      </c>
      <c r="F2" t="inlineStr">
        <is>
          <t>Casa 12</t>
        </is>
      </c>
      <c r="G2" s="5" t="n">
        <v>120</v>
      </c>
      <c r="H2" s="6">
        <f>IF(G2="","",G2/Ajustes!$B$4)</f>
        <v/>
      </c>
      <c r="I2" s="4">
        <f>IF(H2="","",ROUND(Ajustes!$B$3*H2,2))</f>
        <v/>
      </c>
      <c r="J2" s="4">
        <f>IF(H2="","",IF(Ajustes!$B$7&lt;=Ajustes!$B$2,ROUND(Ajustes!$B$6*H2,2),0))</f>
        <v/>
      </c>
      <c r="K2" s="4" t="n">
        <v>600</v>
      </c>
      <c r="L2">
        <f>IF(A2="","",SUMPRODUCT(($O$1:$Z$1+Ajustes!$B$5-1&lt;=Ajustes!$B$2)*1))</f>
        <v/>
      </c>
      <c r="M2" s="4">
        <f>IF(A2="","",SUM(O2:Z2))</f>
        <v/>
      </c>
      <c r="N2">
        <f>IF(A2="","",SUMPRODUCT(($O$1:$Z$1+Ajustes!$B$5-1&lt;=Ajustes!$B$2)*(O2:Z2&lt;I2)))</f>
        <v/>
      </c>
      <c r="O2" s="5" t="n">
        <v>180</v>
      </c>
      <c r="P2" s="5" t="n">
        <v>180</v>
      </c>
      <c r="Q2" s="5" t="n">
        <v>180</v>
      </c>
      <c r="R2" s="5" t="n">
        <v>180</v>
      </c>
      <c r="S2" s="5" t="n">
        <v>180</v>
      </c>
      <c r="T2" s="5" t="n">
        <v>180</v>
      </c>
      <c r="U2" s="5" t="n">
        <v>180</v>
      </c>
      <c r="V2" s="5" t="n">
        <v>180</v>
      </c>
      <c r="W2" s="5" t="n">
        <v>180</v>
      </c>
      <c r="X2" s="5" t="n">
        <v>180</v>
      </c>
      <c r="Y2" s="5" t="n"/>
      <c r="Z2" s="5" t="n"/>
    </row>
    <row r="3">
      <c r="A3" t="inlineStr">
        <is>
          <t>Andrés Cevallos</t>
        </is>
      </c>
      <c r="B3" t="inlineStr">
        <is>
          <t>+593 98 765 4321</t>
        </is>
      </c>
      <c r="C3" t="inlineStr"/>
      <c r="D3" s="4">
        <f>IF(A3="","",MAX(0,I3*L3-M3)+MAX(0,J3-N(K3)))</f>
        <v/>
      </c>
      <c r="E3" t="inlineStr">
        <is>
          <t>vencido</t>
        </is>
      </c>
      <c r="F3" t="inlineStr">
        <is>
          <t>Dpto. 3B</t>
        </is>
      </c>
      <c r="G3" s="5" t="n">
        <v>80</v>
      </c>
      <c r="H3" s="6">
        <f>IF(G3="","",G3/Ajustes!$B$4)</f>
        <v/>
      </c>
      <c r="I3" s="4">
        <f>IF(H3="","",ROUND(Ajustes!$B$3*H3,2))</f>
        <v/>
      </c>
      <c r="J3" s="4">
        <f>IF(H3="","",IF(Ajustes!$B$7&lt;=Ajustes!$B$2,ROUND(Ajustes!$B$6*H3,2),0))</f>
        <v/>
      </c>
      <c r="K3" s="4" t="n">
        <v>0</v>
      </c>
      <c r="L3">
        <f>IF(A3="","",SUMPRODUCT(($O$1:$Z$1+Ajustes!$B$5-1&lt;=Ajustes!$B$2)*1))</f>
        <v/>
      </c>
      <c r="M3" s="4">
        <f>IF(A3="","",SUM(O3:Z3))</f>
        <v/>
      </c>
      <c r="N3">
        <f>IF(A3="","",SUMPRODUCT(($O$1:$Z$1+Ajustes!$B$5-1&lt;=Ajustes!$B$2)*(O3:Z3&lt;I3)))</f>
        <v/>
      </c>
      <c r="O3" s="5" t="n">
        <v>120</v>
      </c>
      <c r="P3" s="5" t="n">
        <v>120</v>
      </c>
      <c r="Q3" s="5" t="n">
        <v>120</v>
      </c>
      <c r="R3" s="5" t="n">
        <v>120</v>
      </c>
      <c r="S3" s="5" t="n">
        <v>120</v>
      </c>
      <c r="T3" s="5" t="n">
        <v>120</v>
      </c>
      <c r="U3" s="5" t="n">
        <v>120</v>
      </c>
      <c r="V3" s="5" t="n"/>
      <c r="W3" s="5" t="n"/>
      <c r="X3" s="5" t="n"/>
      <c r="Y3" s="5" t="n"/>
      <c r="Z3" s="5" t="n"/>
    </row>
    <row r="4">
      <c r="A4" t="inlineStr">
        <is>
          <t>Farmacia La Esquina</t>
        </is>
      </c>
      <c r="B4" t="inlineStr">
        <is>
          <t>+593 96 555 0123</t>
        </is>
      </c>
      <c r="C4" t="inlineStr">
        <is>
          <t>farmacia@ejemplo.com</t>
        </is>
      </c>
      <c r="D4" s="4">
        <f>IF(A4="","",MAX(0,I4*L4-M4)+MAX(0,J4-N(K4)))</f>
        <v/>
      </c>
      <c r="E4" t="inlineStr">
        <is>
          <t>vencido</t>
        </is>
      </c>
      <c r="F4" t="inlineStr">
        <is>
          <t>Local 2</t>
        </is>
      </c>
      <c r="G4" s="5" t="n">
        <v>60</v>
      </c>
      <c r="H4" s="6">
        <f>IF(G4="","",G4/Ajustes!$B$4)</f>
        <v/>
      </c>
      <c r="I4" s="4">
        <f>IF(H4="","",ROUND(Ajustes!$B$3*H4,2))</f>
        <v/>
      </c>
      <c r="J4" s="4">
        <f>IF(H4="","",IF(Ajustes!$B$7&lt;=Ajustes!$B$2,ROUND(Ajustes!$B$6*H4,2),0))</f>
        <v/>
      </c>
      <c r="K4" s="4" t="n">
        <v>150</v>
      </c>
      <c r="L4">
        <f>IF(A4="","",SUMPRODUCT(($O$1:$Z$1+Ajustes!$B$5-1&lt;=Ajustes!$B$2)*1))</f>
        <v/>
      </c>
      <c r="M4" s="4">
        <f>IF(A4="","",SUM(O4:Z4))</f>
        <v/>
      </c>
      <c r="N4">
        <f>IF(A4="","",SUMPRODUCT(($O$1:$Z$1+Ajustes!$B$5-1&lt;=Ajustes!$B$2)*(O4:Z4&lt;I4)))</f>
        <v/>
      </c>
      <c r="O4" s="5" t="n">
        <v>90</v>
      </c>
      <c r="P4" s="5" t="n">
        <v>90</v>
      </c>
      <c r="Q4" s="5" t="n">
        <v>90</v>
      </c>
      <c r="R4" s="5" t="n">
        <v>90</v>
      </c>
      <c r="S4" s="5" t="n">
        <v>90</v>
      </c>
      <c r="T4" s="5" t="n">
        <v>90</v>
      </c>
      <c r="U4" s="5" t="n">
        <v>90</v>
      </c>
      <c r="V4" s="5" t="n">
        <v>90</v>
      </c>
      <c r="W4" s="5" t="n">
        <v>90</v>
      </c>
      <c r="X4" s="5" t="n"/>
      <c r="Y4" s="5" t="n"/>
      <c r="Z4" s="5" t="n"/>
    </row>
    <row r="5">
      <c r="A5" t="inlineStr">
        <is>
          <t>Gabriela Andrade</t>
        </is>
      </c>
      <c r="B5" t="inlineStr">
        <is>
          <t>+593 97 222 3344</t>
        </is>
      </c>
      <c r="C5" t="inlineStr">
        <is>
          <t>gabriela.andrade@ejemplo.com</t>
        </is>
      </c>
      <c r="D5" s="4">
        <f>IF(A5="","",MAX(0,I5*L5-M5)+MAX(0,J5-N(K5)))</f>
        <v/>
      </c>
      <c r="E5" t="inlineStr">
        <is>
          <t>vencido</t>
        </is>
      </c>
      <c r="F5" t="inlineStr">
        <is>
          <t>Casa 7</t>
        </is>
      </c>
      <c r="G5" s="5" t="n">
        <v>150</v>
      </c>
      <c r="H5" s="6">
        <f>IF(G5="","",G5/Ajustes!$B$4)</f>
        <v/>
      </c>
      <c r="I5" s="4">
        <f>IF(H5="","",ROUND(Ajustes!$B$3*H5,2))</f>
        <v/>
      </c>
      <c r="J5" s="4">
        <f>IF(H5="","",IF(Ajustes!$B$7&lt;=Ajustes!$B$2,ROUND(Ajustes!$B$6*H5,2),0))</f>
        <v/>
      </c>
      <c r="K5" s="4" t="n">
        <v>750</v>
      </c>
      <c r="L5">
        <f>IF(A5="","",SUMPRODUCT(($O$1:$Z$1+Ajustes!$B$5-1&lt;=Ajustes!$B$2)*1))</f>
        <v/>
      </c>
      <c r="M5" s="4">
        <f>IF(A5="","",SUM(O5:Z5))</f>
        <v/>
      </c>
      <c r="N5">
        <f>IF(A5="","",SUMPRODUCT(($O$1:$Z$1+Ajustes!$B$5-1&lt;=Ajustes!$B$2)*(O5:Z5&lt;I5)))</f>
        <v/>
      </c>
      <c r="O5" s="5" t="n">
        <v>225</v>
      </c>
      <c r="P5" s="5" t="n">
        <v>225</v>
      </c>
      <c r="Q5" s="5" t="n">
        <v>225</v>
      </c>
      <c r="R5" s="5" t="n">
        <v>225</v>
      </c>
      <c r="S5" s="5" t="n">
        <v>225</v>
      </c>
      <c r="T5" s="5" t="n">
        <v>100</v>
      </c>
      <c r="U5" s="5" t="n">
        <v>225</v>
      </c>
      <c r="V5" s="5" t="n">
        <v>225</v>
      </c>
      <c r="W5" s="5" t="n">
        <v>225</v>
      </c>
      <c r="X5" s="5" t="n">
        <v>225</v>
      </c>
      <c r="Y5" s="5" t="n"/>
      <c r="Z5" s="5" t="n"/>
    </row>
    <row r="6">
      <c r="D6" s="4">
        <f>IF(A6="","",MAX(0,I6*L6-M6)+MAX(0,J6-N(K6)))</f>
        <v/>
      </c>
      <c r="G6" s="5" t="n"/>
      <c r="H6" s="6">
        <f>IF(G6="","",G6/Ajustes!$B$4)</f>
        <v/>
      </c>
      <c r="I6" s="4">
        <f>IF(H6="","",ROUND(Ajustes!$B$3*H6,2))</f>
        <v/>
      </c>
      <c r="J6" s="4">
        <f>IF(H6="","",IF(Ajustes!$B$7&lt;=Ajustes!$B$2,ROUND(Ajustes!$B$6*H6,2),0))</f>
        <v/>
      </c>
      <c r="K6" s="4" t="n"/>
      <c r="L6">
        <f>IF(A6="","",SUMPRODUCT(($O$1:$Z$1+Ajustes!$B$5-1&lt;=Ajustes!$B$2)*1))</f>
        <v/>
      </c>
      <c r="M6" s="4">
        <f>IF(A6="","",SUM(O6:Z6))</f>
        <v/>
      </c>
      <c r="N6">
        <f>IF(A6="","",SUMPRODUCT(($O$1:$Z$1+Ajustes!$B$5-1&lt;=Ajustes!$B$2)*(O6:Z6&lt;I6)))</f>
        <v/>
      </c>
      <c r="O6" s="5" t="n"/>
      <c r="P6" s="5" t="n"/>
      <c r="Q6" s="5" t="n"/>
      <c r="R6" s="5" t="n"/>
      <c r="S6" s="5" t="n"/>
      <c r="T6" s="5" t="n"/>
      <c r="U6" s="5" t="n"/>
      <c r="V6" s="5" t="n"/>
      <c r="W6" s="5" t="n"/>
      <c r="X6" s="5" t="n"/>
      <c r="Y6" s="5" t="n"/>
      <c r="Z6" s="5" t="n"/>
    </row>
    <row r="7">
      <c r="D7" s="4">
        <f>IF(A7="","",MAX(0,I7*L7-M7)+MAX(0,J7-N(K7)))</f>
        <v/>
      </c>
      <c r="G7" s="5" t="n"/>
      <c r="H7" s="6">
        <f>IF(G7="","",G7/Ajustes!$B$4)</f>
        <v/>
      </c>
      <c r="I7" s="4">
        <f>IF(H7="","",ROUND(Ajustes!$B$3*H7,2))</f>
        <v/>
      </c>
      <c r="J7" s="4">
        <f>IF(H7="","",IF(Ajustes!$B$7&lt;=Ajustes!$B$2,ROUND(Ajustes!$B$6*H7,2),0))</f>
        <v/>
      </c>
      <c r="K7" s="4" t="n"/>
      <c r="L7">
        <f>IF(A7="","",SUMPRODUCT(($O$1:$Z$1+Ajustes!$B$5-1&lt;=Ajustes!$B$2)*1))</f>
        <v/>
      </c>
      <c r="M7" s="4">
        <f>IF(A7="","",SUM(O7:Z7))</f>
        <v/>
      </c>
      <c r="N7">
        <f>IF(A7="","",SUMPRODUCT(($O$1:$Z$1+Ajustes!$B$5-1&lt;=Ajustes!$B$2)*(O7:Z7&lt;I7)))</f>
        <v/>
      </c>
      <c r="O7" s="5" t="n"/>
      <c r="P7" s="5" t="n"/>
      <c r="Q7" s="5" t="n"/>
      <c r="R7" s="5" t="n"/>
      <c r="S7" s="5" t="n"/>
      <c r="T7" s="5" t="n"/>
      <c r="U7" s="5" t="n"/>
      <c r="V7" s="5" t="n"/>
      <c r="W7" s="5" t="n"/>
      <c r="X7" s="5" t="n"/>
      <c r="Y7" s="5" t="n"/>
      <c r="Z7" s="5" t="n"/>
    </row>
    <row r="8">
      <c r="D8" s="4">
        <f>IF(A8="","",MAX(0,I8*L8-M8)+MAX(0,J8-N(K8)))</f>
        <v/>
      </c>
      <c r="G8" s="5" t="n"/>
      <c r="H8" s="6">
        <f>IF(G8="","",G8/Ajustes!$B$4)</f>
        <v/>
      </c>
      <c r="I8" s="4">
        <f>IF(H8="","",ROUND(Ajustes!$B$3*H8,2))</f>
        <v/>
      </c>
      <c r="J8" s="4">
        <f>IF(H8="","",IF(Ajustes!$B$7&lt;=Ajustes!$B$2,ROUND(Ajustes!$B$6*H8,2),0))</f>
        <v/>
      </c>
      <c r="K8" s="4" t="n"/>
      <c r="L8">
        <f>IF(A8="","",SUMPRODUCT(($O$1:$Z$1+Ajustes!$B$5-1&lt;=Ajustes!$B$2)*1))</f>
        <v/>
      </c>
      <c r="M8" s="4">
        <f>IF(A8="","",SUM(O8:Z8))</f>
        <v/>
      </c>
      <c r="N8">
        <f>IF(A8="","",SUMPRODUCT(($O$1:$Z$1+Ajustes!$B$5-1&lt;=Ajustes!$B$2)*(O8:Z8&lt;I8)))</f>
        <v/>
      </c>
      <c r="O8" s="5" t="n"/>
      <c r="P8" s="5" t="n"/>
      <c r="Q8" s="5" t="n"/>
      <c r="R8" s="5" t="n"/>
      <c r="S8" s="5" t="n"/>
      <c r="T8" s="5" t="n"/>
      <c r="U8" s="5" t="n"/>
      <c r="V8" s="5" t="n"/>
      <c r="W8" s="5" t="n"/>
      <c r="X8" s="5" t="n"/>
      <c r="Y8" s="5" t="n"/>
      <c r="Z8" s="5" t="n"/>
    </row>
    <row r="9">
      <c r="D9" s="4">
        <f>IF(A9="","",MAX(0,I9*L9-M9)+MAX(0,J9-N(K9)))</f>
        <v/>
      </c>
      <c r="G9" s="5" t="n"/>
      <c r="H9" s="6">
        <f>IF(G9="","",G9/Ajustes!$B$4)</f>
        <v/>
      </c>
      <c r="I9" s="4">
        <f>IF(H9="","",ROUND(Ajustes!$B$3*H9,2))</f>
        <v/>
      </c>
      <c r="J9" s="4">
        <f>IF(H9="","",IF(Ajustes!$B$7&lt;=Ajustes!$B$2,ROUND(Ajustes!$B$6*H9,2),0))</f>
        <v/>
      </c>
      <c r="K9" s="4" t="n"/>
      <c r="L9">
        <f>IF(A9="","",SUMPRODUCT(($O$1:$Z$1+Ajustes!$B$5-1&lt;=Ajustes!$B$2)*1))</f>
        <v/>
      </c>
      <c r="M9" s="4">
        <f>IF(A9="","",SUM(O9:Z9))</f>
        <v/>
      </c>
      <c r="N9">
        <f>IF(A9="","",SUMPRODUCT(($O$1:$Z$1+Ajustes!$B$5-1&lt;=Ajustes!$B$2)*(O9:Z9&lt;I9)))</f>
        <v/>
      </c>
      <c r="O9" s="5" t="n"/>
      <c r="P9" s="5" t="n"/>
      <c r="Q9" s="5" t="n"/>
      <c r="R9" s="5" t="n"/>
      <c r="S9" s="5" t="n"/>
      <c r="T9" s="5" t="n"/>
      <c r="U9" s="5" t="n"/>
      <c r="V9" s="5" t="n"/>
      <c r="W9" s="5" t="n"/>
      <c r="X9" s="5" t="n"/>
      <c r="Y9" s="5" t="n"/>
      <c r="Z9" s="5" t="n"/>
    </row>
    <row r="10">
      <c r="D10" s="4">
        <f>IF(A10="","",MAX(0,I10*L10-M10)+MAX(0,J10-N(K10)))</f>
        <v/>
      </c>
      <c r="G10" s="5" t="n"/>
      <c r="H10" s="6">
        <f>IF(G10="","",G10/Ajustes!$B$4)</f>
        <v/>
      </c>
      <c r="I10" s="4">
        <f>IF(H10="","",ROUND(Ajustes!$B$3*H10,2))</f>
        <v/>
      </c>
      <c r="J10" s="4">
        <f>IF(H10="","",IF(Ajustes!$B$7&lt;=Ajustes!$B$2,ROUND(Ajustes!$B$6*H10,2),0))</f>
        <v/>
      </c>
      <c r="K10" s="4" t="n"/>
      <c r="L10">
        <f>IF(A10="","",SUMPRODUCT(($O$1:$Z$1+Ajustes!$B$5-1&lt;=Ajustes!$B$2)*1))</f>
        <v/>
      </c>
      <c r="M10" s="4">
        <f>IF(A10="","",SUM(O10:Z10))</f>
        <v/>
      </c>
      <c r="N10">
        <f>IF(A10="","",SUMPRODUCT(($O$1:$Z$1+Ajustes!$B$5-1&lt;=Ajustes!$B$2)*(O10:Z10&lt;I10)))</f>
        <v/>
      </c>
      <c r="O10" s="5" t="n"/>
      <c r="P10" s="5" t="n"/>
      <c r="Q10" s="5" t="n"/>
      <c r="R10" s="5" t="n"/>
      <c r="S10" s="5" t="n"/>
      <c r="T10" s="5" t="n"/>
      <c r="U10" s="5" t="n"/>
      <c r="V10" s="5" t="n"/>
      <c r="W10" s="5" t="n"/>
      <c r="X10" s="5" t="n"/>
      <c r="Y10" s="5" t="n"/>
      <c r="Z10" s="5" t="n"/>
    </row>
    <row r="11">
      <c r="D11" s="4">
        <f>IF(A11="","",MAX(0,I11*L11-M11)+MAX(0,J11-N(K11)))</f>
        <v/>
      </c>
      <c r="G11" s="5" t="n"/>
      <c r="H11" s="6">
        <f>IF(G11="","",G11/Ajustes!$B$4)</f>
        <v/>
      </c>
      <c r="I11" s="4">
        <f>IF(H11="","",ROUND(Ajustes!$B$3*H11,2))</f>
        <v/>
      </c>
      <c r="J11" s="4">
        <f>IF(H11="","",IF(Ajustes!$B$7&lt;=Ajustes!$B$2,ROUND(Ajustes!$B$6*H11,2),0))</f>
        <v/>
      </c>
      <c r="K11" s="4" t="n"/>
      <c r="L11">
        <f>IF(A11="","",SUMPRODUCT(($O$1:$Z$1+Ajustes!$B$5-1&lt;=Ajustes!$B$2)*1))</f>
        <v/>
      </c>
      <c r="M11" s="4">
        <f>IF(A11="","",SUM(O11:Z11))</f>
        <v/>
      </c>
      <c r="N11">
        <f>IF(A11="","",SUMPRODUCT(($O$1:$Z$1+Ajustes!$B$5-1&lt;=Ajustes!$B$2)*(O11:Z11&lt;I11)))</f>
        <v/>
      </c>
      <c r="O11" s="5" t="n"/>
      <c r="P11" s="5" t="n"/>
      <c r="Q11" s="5" t="n"/>
      <c r="R11" s="5" t="n"/>
      <c r="S11" s="5" t="n"/>
      <c r="T11" s="5" t="n"/>
      <c r="U11" s="5" t="n"/>
      <c r="V11" s="5" t="n"/>
      <c r="W11" s="5" t="n"/>
      <c r="X11" s="5" t="n"/>
      <c r="Y11" s="5" t="n"/>
      <c r="Z11" s="5" t="n"/>
    </row>
    <row r="12">
      <c r="D12" s="4">
        <f>IF(A12="","",MAX(0,I12*L12-M12)+MAX(0,J12-N(K12)))</f>
        <v/>
      </c>
      <c r="G12" s="5" t="n"/>
      <c r="H12" s="6">
        <f>IF(G12="","",G12/Ajustes!$B$4)</f>
        <v/>
      </c>
      <c r="I12" s="4">
        <f>IF(H12="","",ROUND(Ajustes!$B$3*H12,2))</f>
        <v/>
      </c>
      <c r="J12" s="4">
        <f>IF(H12="","",IF(Ajustes!$B$7&lt;=Ajustes!$B$2,ROUND(Ajustes!$B$6*H12,2),0))</f>
        <v/>
      </c>
      <c r="K12" s="4" t="n"/>
      <c r="L12">
        <f>IF(A12="","",SUMPRODUCT(($O$1:$Z$1+Ajustes!$B$5-1&lt;=Ajustes!$B$2)*1))</f>
        <v/>
      </c>
      <c r="M12" s="4">
        <f>IF(A12="","",SUM(O12:Z12))</f>
        <v/>
      </c>
      <c r="N12">
        <f>IF(A12="","",SUMPRODUCT(($O$1:$Z$1+Ajustes!$B$5-1&lt;=Ajustes!$B$2)*(O12:Z12&lt;I12)))</f>
        <v/>
      </c>
      <c r="O12" s="5" t="n"/>
      <c r="P12" s="5" t="n"/>
      <c r="Q12" s="5" t="n"/>
      <c r="R12" s="5" t="n"/>
      <c r="S12" s="5" t="n"/>
      <c r="T12" s="5" t="n"/>
      <c r="U12" s="5" t="n"/>
      <c r="V12" s="5" t="n"/>
      <c r="W12" s="5" t="n"/>
      <c r="X12" s="5" t="n"/>
      <c r="Y12" s="5" t="n"/>
      <c r="Z12" s="5" t="n"/>
    </row>
    <row r="13">
      <c r="D13" s="4">
        <f>IF(A13="","",MAX(0,I13*L13-M13)+MAX(0,J13-N(K13)))</f>
        <v/>
      </c>
      <c r="G13" s="5" t="n"/>
      <c r="H13" s="6">
        <f>IF(G13="","",G13/Ajustes!$B$4)</f>
        <v/>
      </c>
      <c r="I13" s="4">
        <f>IF(H13="","",ROUND(Ajustes!$B$3*H13,2))</f>
        <v/>
      </c>
      <c r="J13" s="4">
        <f>IF(H13="","",IF(Ajustes!$B$7&lt;=Ajustes!$B$2,ROUND(Ajustes!$B$6*H13,2),0))</f>
        <v/>
      </c>
      <c r="K13" s="4" t="n"/>
      <c r="L13">
        <f>IF(A13="","",SUMPRODUCT(($O$1:$Z$1+Ajustes!$B$5-1&lt;=Ajustes!$B$2)*1))</f>
        <v/>
      </c>
      <c r="M13" s="4">
        <f>IF(A13="","",SUM(O13:Z13))</f>
        <v/>
      </c>
      <c r="N13">
        <f>IF(A13="","",SUMPRODUCT(($O$1:$Z$1+Ajustes!$B$5-1&lt;=Ajustes!$B$2)*(O13:Z13&lt;I13)))</f>
        <v/>
      </c>
      <c r="O13" s="5" t="n"/>
      <c r="P13" s="5" t="n"/>
      <c r="Q13" s="5" t="n"/>
      <c r="R13" s="5" t="n"/>
      <c r="S13" s="5" t="n"/>
      <c r="T13" s="5" t="n"/>
      <c r="U13" s="5" t="n"/>
      <c r="V13" s="5" t="n"/>
      <c r="W13" s="5" t="n"/>
      <c r="X13" s="5" t="n"/>
      <c r="Y13" s="5" t="n"/>
      <c r="Z13" s="5" t="n"/>
    </row>
    <row r="14">
      <c r="D14" s="4">
        <f>IF(A14="","",MAX(0,I14*L14-M14)+MAX(0,J14-N(K14)))</f>
        <v/>
      </c>
      <c r="G14" s="5" t="n"/>
      <c r="H14" s="6">
        <f>IF(G14="","",G14/Ajustes!$B$4)</f>
        <v/>
      </c>
      <c r="I14" s="4">
        <f>IF(H14="","",ROUND(Ajustes!$B$3*H14,2))</f>
        <v/>
      </c>
      <c r="J14" s="4">
        <f>IF(H14="","",IF(Ajustes!$B$7&lt;=Ajustes!$B$2,ROUND(Ajustes!$B$6*H14,2),0))</f>
        <v/>
      </c>
      <c r="K14" s="4" t="n"/>
      <c r="L14">
        <f>IF(A14="","",SUMPRODUCT(($O$1:$Z$1+Ajustes!$B$5-1&lt;=Ajustes!$B$2)*1))</f>
        <v/>
      </c>
      <c r="M14" s="4">
        <f>IF(A14="","",SUM(O14:Z14))</f>
        <v/>
      </c>
      <c r="N14">
        <f>IF(A14="","",SUMPRODUCT(($O$1:$Z$1+Ajustes!$B$5-1&lt;=Ajustes!$B$2)*(O14:Z14&lt;I14)))</f>
        <v/>
      </c>
      <c r="O14" s="5" t="n"/>
      <c r="P14" s="5" t="n"/>
      <c r="Q14" s="5" t="n"/>
      <c r="R14" s="5" t="n"/>
      <c r="S14" s="5" t="n"/>
      <c r="T14" s="5" t="n"/>
      <c r="U14" s="5" t="n"/>
      <c r="V14" s="5" t="n"/>
      <c r="W14" s="5" t="n"/>
      <c r="X14" s="5" t="n"/>
      <c r="Y14" s="5" t="n"/>
      <c r="Z14" s="5" t="n"/>
    </row>
    <row r="15">
      <c r="D15" s="4">
        <f>IF(A15="","",MAX(0,I15*L15-M15)+MAX(0,J15-N(K15)))</f>
        <v/>
      </c>
      <c r="G15" s="5" t="n"/>
      <c r="H15" s="6">
        <f>IF(G15="","",G15/Ajustes!$B$4)</f>
        <v/>
      </c>
      <c r="I15" s="4">
        <f>IF(H15="","",ROUND(Ajustes!$B$3*H15,2))</f>
        <v/>
      </c>
      <c r="J15" s="4">
        <f>IF(H15="","",IF(Ajustes!$B$7&lt;=Ajustes!$B$2,ROUND(Ajustes!$B$6*H15,2),0))</f>
        <v/>
      </c>
      <c r="K15" s="4" t="n"/>
      <c r="L15">
        <f>IF(A15="","",SUMPRODUCT(($O$1:$Z$1+Ajustes!$B$5-1&lt;=Ajustes!$B$2)*1))</f>
        <v/>
      </c>
      <c r="M15" s="4">
        <f>IF(A15="","",SUM(O15:Z15))</f>
        <v/>
      </c>
      <c r="N15">
        <f>IF(A15="","",SUMPRODUCT(($O$1:$Z$1+Ajustes!$B$5-1&lt;=Ajustes!$B$2)*(O15:Z15&lt;I15)))</f>
        <v/>
      </c>
      <c r="O15" s="5" t="n"/>
      <c r="P15" s="5" t="n"/>
      <c r="Q15" s="5" t="n"/>
      <c r="R15" s="5" t="n"/>
      <c r="S15" s="5" t="n"/>
      <c r="T15" s="5" t="n"/>
      <c r="U15" s="5" t="n"/>
      <c r="V15" s="5" t="n"/>
      <c r="W15" s="5" t="n"/>
      <c r="X15" s="5" t="n"/>
      <c r="Y15" s="5" t="n"/>
      <c r="Z15" s="5" t="n"/>
    </row>
    <row r="16">
      <c r="D16" s="4">
        <f>IF(A16="","",MAX(0,I16*L16-M16)+MAX(0,J16-N(K16)))</f>
        <v/>
      </c>
      <c r="G16" s="5" t="n"/>
      <c r="H16" s="6">
        <f>IF(G16="","",G16/Ajustes!$B$4)</f>
        <v/>
      </c>
      <c r="I16" s="4">
        <f>IF(H16="","",ROUND(Ajustes!$B$3*H16,2))</f>
        <v/>
      </c>
      <c r="J16" s="4">
        <f>IF(H16="","",IF(Ajustes!$B$7&lt;=Ajustes!$B$2,ROUND(Ajustes!$B$6*H16,2),0))</f>
        <v/>
      </c>
      <c r="K16" s="4" t="n"/>
      <c r="L16">
        <f>IF(A16="","",SUMPRODUCT(($O$1:$Z$1+Ajustes!$B$5-1&lt;=Ajustes!$B$2)*1))</f>
        <v/>
      </c>
      <c r="M16" s="4">
        <f>IF(A16="","",SUM(O16:Z16))</f>
        <v/>
      </c>
      <c r="N16">
        <f>IF(A16="","",SUMPRODUCT(($O$1:$Z$1+Ajustes!$B$5-1&lt;=Ajustes!$B$2)*(O16:Z16&lt;I16)))</f>
        <v/>
      </c>
      <c r="O16" s="5" t="n"/>
      <c r="P16" s="5" t="n"/>
      <c r="Q16" s="5" t="n"/>
      <c r="R16" s="5" t="n"/>
      <c r="S16" s="5" t="n"/>
      <c r="T16" s="5" t="n"/>
      <c r="U16" s="5" t="n"/>
      <c r="V16" s="5" t="n"/>
      <c r="W16" s="5" t="n"/>
      <c r="X16" s="5" t="n"/>
      <c r="Y16" s="5" t="n"/>
      <c r="Z16" s="5" t="n"/>
    </row>
    <row r="17">
      <c r="D17" s="4">
        <f>IF(A17="","",MAX(0,I17*L17-M17)+MAX(0,J17-N(K17)))</f>
        <v/>
      </c>
      <c r="G17" s="5" t="n"/>
      <c r="H17" s="6">
        <f>IF(G17="","",G17/Ajustes!$B$4)</f>
        <v/>
      </c>
      <c r="I17" s="4">
        <f>IF(H17="","",ROUND(Ajustes!$B$3*H17,2))</f>
        <v/>
      </c>
      <c r="J17" s="4">
        <f>IF(H17="","",IF(Ajustes!$B$7&lt;=Ajustes!$B$2,ROUND(Ajustes!$B$6*H17,2),0))</f>
        <v/>
      </c>
      <c r="K17" s="4" t="n"/>
      <c r="L17">
        <f>IF(A17="","",SUMPRODUCT(($O$1:$Z$1+Ajustes!$B$5-1&lt;=Ajustes!$B$2)*1))</f>
        <v/>
      </c>
      <c r="M17" s="4">
        <f>IF(A17="","",SUM(O17:Z17))</f>
        <v/>
      </c>
      <c r="N17">
        <f>IF(A17="","",SUMPRODUCT(($O$1:$Z$1+Ajustes!$B$5-1&lt;=Ajustes!$B$2)*(O17:Z17&lt;I17)))</f>
        <v/>
      </c>
      <c r="O17" s="5" t="n"/>
      <c r="P17" s="5" t="n"/>
      <c r="Q17" s="5" t="n"/>
      <c r="R17" s="5" t="n"/>
      <c r="S17" s="5" t="n"/>
      <c r="T17" s="5" t="n"/>
      <c r="U17" s="5" t="n"/>
      <c r="V17" s="5" t="n"/>
      <c r="W17" s="5" t="n"/>
      <c r="X17" s="5" t="n"/>
      <c r="Y17" s="5" t="n"/>
      <c r="Z17" s="5" t="n"/>
    </row>
    <row r="18">
      <c r="D18" s="4">
        <f>IF(A18="","",MAX(0,I18*L18-M18)+MAX(0,J18-N(K18)))</f>
        <v/>
      </c>
      <c r="G18" s="5" t="n"/>
      <c r="H18" s="6">
        <f>IF(G18="","",G18/Ajustes!$B$4)</f>
        <v/>
      </c>
      <c r="I18" s="4">
        <f>IF(H18="","",ROUND(Ajustes!$B$3*H18,2))</f>
        <v/>
      </c>
      <c r="J18" s="4">
        <f>IF(H18="","",IF(Ajustes!$B$7&lt;=Ajustes!$B$2,ROUND(Ajustes!$B$6*H18,2),0))</f>
        <v/>
      </c>
      <c r="K18" s="4" t="n"/>
      <c r="L18">
        <f>IF(A18="","",SUMPRODUCT(($O$1:$Z$1+Ajustes!$B$5-1&lt;=Ajustes!$B$2)*1))</f>
        <v/>
      </c>
      <c r="M18" s="4">
        <f>IF(A18="","",SUM(O18:Z18))</f>
        <v/>
      </c>
      <c r="N18">
        <f>IF(A18="","",SUMPRODUCT(($O$1:$Z$1+Ajustes!$B$5-1&lt;=Ajustes!$B$2)*(O18:Z18&lt;I18)))</f>
        <v/>
      </c>
      <c r="O18" s="5" t="n"/>
      <c r="P18" s="5" t="n"/>
      <c r="Q18" s="5" t="n"/>
      <c r="R18" s="5" t="n"/>
      <c r="S18" s="5" t="n"/>
      <c r="T18" s="5" t="n"/>
      <c r="U18" s="5" t="n"/>
      <c r="V18" s="5" t="n"/>
      <c r="W18" s="5" t="n"/>
      <c r="X18" s="5" t="n"/>
      <c r="Y18" s="5" t="n"/>
      <c r="Z18" s="5" t="n"/>
    </row>
    <row r="19">
      <c r="D19" s="4">
        <f>IF(A19="","",MAX(0,I19*L19-M19)+MAX(0,J19-N(K19)))</f>
        <v/>
      </c>
      <c r="G19" s="5" t="n"/>
      <c r="H19" s="6">
        <f>IF(G19="","",G19/Ajustes!$B$4)</f>
        <v/>
      </c>
      <c r="I19" s="4">
        <f>IF(H19="","",ROUND(Ajustes!$B$3*H19,2))</f>
        <v/>
      </c>
      <c r="J19" s="4">
        <f>IF(H19="","",IF(Ajustes!$B$7&lt;=Ajustes!$B$2,ROUND(Ajustes!$B$6*H19,2),0))</f>
        <v/>
      </c>
      <c r="K19" s="4" t="n"/>
      <c r="L19">
        <f>IF(A19="","",SUMPRODUCT(($O$1:$Z$1+Ajustes!$B$5-1&lt;=Ajustes!$B$2)*1))</f>
        <v/>
      </c>
      <c r="M19" s="4">
        <f>IF(A19="","",SUM(O19:Z19))</f>
        <v/>
      </c>
      <c r="N19">
        <f>IF(A19="","",SUMPRODUCT(($O$1:$Z$1+Ajustes!$B$5-1&lt;=Ajustes!$B$2)*(O19:Z19&lt;I19)))</f>
        <v/>
      </c>
      <c r="O19" s="5" t="n"/>
      <c r="P19" s="5" t="n"/>
      <c r="Q19" s="5" t="n"/>
      <c r="R19" s="5" t="n"/>
      <c r="S19" s="5" t="n"/>
      <c r="T19" s="5" t="n"/>
      <c r="U19" s="5" t="n"/>
      <c r="V19" s="5" t="n"/>
      <c r="W19" s="5" t="n"/>
      <c r="X19" s="5" t="n"/>
      <c r="Y19" s="5" t="n"/>
      <c r="Z19" s="5" t="n"/>
    </row>
    <row r="20">
      <c r="D20" s="4">
        <f>IF(A20="","",MAX(0,I20*L20-M20)+MAX(0,J20-N(K20)))</f>
        <v/>
      </c>
      <c r="G20" s="5" t="n"/>
      <c r="H20" s="6">
        <f>IF(G20="","",G20/Ajustes!$B$4)</f>
        <v/>
      </c>
      <c r="I20" s="4">
        <f>IF(H20="","",ROUND(Ajustes!$B$3*H20,2))</f>
        <v/>
      </c>
      <c r="J20" s="4">
        <f>IF(H20="","",IF(Ajustes!$B$7&lt;=Ajustes!$B$2,ROUND(Ajustes!$B$6*H20,2),0))</f>
        <v/>
      </c>
      <c r="K20" s="4" t="n"/>
      <c r="L20">
        <f>IF(A20="","",SUMPRODUCT(($O$1:$Z$1+Ajustes!$B$5-1&lt;=Ajustes!$B$2)*1))</f>
        <v/>
      </c>
      <c r="M20" s="4">
        <f>IF(A20="","",SUM(O20:Z20))</f>
        <v/>
      </c>
      <c r="N20">
        <f>IF(A20="","",SUMPRODUCT(($O$1:$Z$1+Ajustes!$B$5-1&lt;=Ajustes!$B$2)*(O20:Z20&lt;I20)))</f>
        <v/>
      </c>
      <c r="O20" s="5" t="n"/>
      <c r="P20" s="5" t="n"/>
      <c r="Q20" s="5" t="n"/>
      <c r="R20" s="5" t="n"/>
      <c r="S20" s="5" t="n"/>
      <c r="T20" s="5" t="n"/>
      <c r="U20" s="5" t="n"/>
      <c r="V20" s="5" t="n"/>
      <c r="W20" s="5" t="n"/>
      <c r="X20" s="5" t="n"/>
      <c r="Y20" s="5" t="n"/>
      <c r="Z20" s="5" t="n"/>
    </row>
    <row r="21">
      <c r="D21" s="4">
        <f>IF(A21="","",MAX(0,I21*L21-M21)+MAX(0,J21-N(K21)))</f>
        <v/>
      </c>
      <c r="G21" s="5" t="n"/>
      <c r="H21" s="6">
        <f>IF(G21="","",G21/Ajustes!$B$4)</f>
        <v/>
      </c>
      <c r="I21" s="4">
        <f>IF(H21="","",ROUND(Ajustes!$B$3*H21,2))</f>
        <v/>
      </c>
      <c r="J21" s="4">
        <f>IF(H21="","",IF(Ajustes!$B$7&lt;=Ajustes!$B$2,ROUND(Ajustes!$B$6*H21,2),0))</f>
        <v/>
      </c>
      <c r="K21" s="4" t="n"/>
      <c r="L21">
        <f>IF(A21="","",SUMPRODUCT(($O$1:$Z$1+Ajustes!$B$5-1&lt;=Ajustes!$B$2)*1))</f>
        <v/>
      </c>
      <c r="M21" s="4">
        <f>IF(A21="","",SUM(O21:Z21))</f>
        <v/>
      </c>
      <c r="N21">
        <f>IF(A21="","",SUMPRODUCT(($O$1:$Z$1+Ajustes!$B$5-1&lt;=Ajustes!$B$2)*(O21:Z21&lt;I21)))</f>
        <v/>
      </c>
      <c r="O21" s="5" t="n"/>
      <c r="P21" s="5" t="n"/>
      <c r="Q21" s="5" t="n"/>
      <c r="R21" s="5" t="n"/>
      <c r="S21" s="5" t="n"/>
      <c r="T21" s="5" t="n"/>
      <c r="U21" s="5" t="n"/>
      <c r="V21" s="5" t="n"/>
      <c r="W21" s="5" t="n"/>
      <c r="X21" s="5" t="n"/>
      <c r="Y21" s="5" t="n"/>
      <c r="Z21" s="5" t="n"/>
    </row>
    <row r="22">
      <c r="D22" s="4">
        <f>IF(A22="","",MAX(0,I22*L22-M22)+MAX(0,J22-N(K22)))</f>
        <v/>
      </c>
      <c r="G22" s="5" t="n"/>
      <c r="H22" s="6">
        <f>IF(G22="","",G22/Ajustes!$B$4)</f>
        <v/>
      </c>
      <c r="I22" s="4">
        <f>IF(H22="","",ROUND(Ajustes!$B$3*H22,2))</f>
        <v/>
      </c>
      <c r="J22" s="4">
        <f>IF(H22="","",IF(Ajustes!$B$7&lt;=Ajustes!$B$2,ROUND(Ajustes!$B$6*H22,2),0))</f>
        <v/>
      </c>
      <c r="K22" s="4" t="n"/>
      <c r="L22">
        <f>IF(A22="","",SUMPRODUCT(($O$1:$Z$1+Ajustes!$B$5-1&lt;=Ajustes!$B$2)*1))</f>
        <v/>
      </c>
      <c r="M22" s="4">
        <f>IF(A22="","",SUM(O22:Z22))</f>
        <v/>
      </c>
      <c r="N22">
        <f>IF(A22="","",SUMPRODUCT(($O$1:$Z$1+Ajustes!$B$5-1&lt;=Ajustes!$B$2)*(O22:Z22&lt;I22)))</f>
        <v/>
      </c>
      <c r="O22" s="5" t="n"/>
      <c r="P22" s="5" t="n"/>
      <c r="Q22" s="5" t="n"/>
      <c r="R22" s="5" t="n"/>
      <c r="S22" s="5" t="n"/>
      <c r="T22" s="5" t="n"/>
      <c r="U22" s="5" t="n"/>
      <c r="V22" s="5" t="n"/>
      <c r="W22" s="5" t="n"/>
      <c r="X22" s="5" t="n"/>
      <c r="Y22" s="5" t="n"/>
      <c r="Z22" s="5" t="n"/>
    </row>
    <row r="23">
      <c r="D23" s="4">
        <f>IF(A23="","",MAX(0,I23*L23-M23)+MAX(0,J23-N(K23)))</f>
        <v/>
      </c>
      <c r="G23" s="5" t="n"/>
      <c r="H23" s="6">
        <f>IF(G23="","",G23/Ajustes!$B$4)</f>
        <v/>
      </c>
      <c r="I23" s="4">
        <f>IF(H23="","",ROUND(Ajustes!$B$3*H23,2))</f>
        <v/>
      </c>
      <c r="J23" s="4">
        <f>IF(H23="","",IF(Ajustes!$B$7&lt;=Ajustes!$B$2,ROUND(Ajustes!$B$6*H23,2),0))</f>
        <v/>
      </c>
      <c r="K23" s="4" t="n"/>
      <c r="L23">
        <f>IF(A23="","",SUMPRODUCT(($O$1:$Z$1+Ajustes!$B$5-1&lt;=Ajustes!$B$2)*1))</f>
        <v/>
      </c>
      <c r="M23" s="4">
        <f>IF(A23="","",SUM(O23:Z23))</f>
        <v/>
      </c>
      <c r="N23">
        <f>IF(A23="","",SUMPRODUCT(($O$1:$Z$1+Ajustes!$B$5-1&lt;=Ajustes!$B$2)*(O23:Z23&lt;I23)))</f>
        <v/>
      </c>
      <c r="O23" s="5" t="n"/>
      <c r="P23" s="5" t="n"/>
      <c r="Q23" s="5" t="n"/>
      <c r="R23" s="5" t="n"/>
      <c r="S23" s="5" t="n"/>
      <c r="T23" s="5" t="n"/>
      <c r="U23" s="5" t="n"/>
      <c r="V23" s="5" t="n"/>
      <c r="W23" s="5" t="n"/>
      <c r="X23" s="5" t="n"/>
      <c r="Y23" s="5" t="n"/>
      <c r="Z23" s="5" t="n"/>
    </row>
    <row r="24">
      <c r="D24" s="4">
        <f>IF(A24="","",MAX(0,I24*L24-M24)+MAX(0,J24-N(K24)))</f>
        <v/>
      </c>
      <c r="G24" s="5" t="n"/>
      <c r="H24" s="6">
        <f>IF(G24="","",G24/Ajustes!$B$4)</f>
        <v/>
      </c>
      <c r="I24" s="4">
        <f>IF(H24="","",ROUND(Ajustes!$B$3*H24,2))</f>
        <v/>
      </c>
      <c r="J24" s="4">
        <f>IF(H24="","",IF(Ajustes!$B$7&lt;=Ajustes!$B$2,ROUND(Ajustes!$B$6*H24,2),0))</f>
        <v/>
      </c>
      <c r="K24" s="4" t="n"/>
      <c r="L24">
        <f>IF(A24="","",SUMPRODUCT(($O$1:$Z$1+Ajustes!$B$5-1&lt;=Ajustes!$B$2)*1))</f>
        <v/>
      </c>
      <c r="M24" s="4">
        <f>IF(A24="","",SUM(O24:Z24))</f>
        <v/>
      </c>
      <c r="N24">
        <f>IF(A24="","",SUMPRODUCT(($O$1:$Z$1+Ajustes!$B$5-1&lt;=Ajustes!$B$2)*(O24:Z24&lt;I24)))</f>
        <v/>
      </c>
      <c r="O24" s="5" t="n"/>
      <c r="P24" s="5" t="n"/>
      <c r="Q24" s="5" t="n"/>
      <c r="R24" s="5" t="n"/>
      <c r="S24" s="5" t="n"/>
      <c r="T24" s="5" t="n"/>
      <c r="U24" s="5" t="n"/>
      <c r="V24" s="5" t="n"/>
      <c r="W24" s="5" t="n"/>
      <c r="X24" s="5" t="n"/>
      <c r="Y24" s="5" t="n"/>
      <c r="Z24" s="5" t="n"/>
    </row>
    <row r="25">
      <c r="D25" s="4">
        <f>IF(A25="","",MAX(0,I25*L25-M25)+MAX(0,J25-N(K25)))</f>
        <v/>
      </c>
      <c r="G25" s="5" t="n"/>
      <c r="H25" s="6">
        <f>IF(G25="","",G25/Ajustes!$B$4)</f>
        <v/>
      </c>
      <c r="I25" s="4">
        <f>IF(H25="","",ROUND(Ajustes!$B$3*H25,2))</f>
        <v/>
      </c>
      <c r="J25" s="4">
        <f>IF(H25="","",IF(Ajustes!$B$7&lt;=Ajustes!$B$2,ROUND(Ajustes!$B$6*H25,2),0))</f>
        <v/>
      </c>
      <c r="K25" s="4" t="n"/>
      <c r="L25">
        <f>IF(A25="","",SUMPRODUCT(($O$1:$Z$1+Ajustes!$B$5-1&lt;=Ajustes!$B$2)*1))</f>
        <v/>
      </c>
      <c r="M25" s="4">
        <f>IF(A25="","",SUM(O25:Z25))</f>
        <v/>
      </c>
      <c r="N25">
        <f>IF(A25="","",SUMPRODUCT(($O$1:$Z$1+Ajustes!$B$5-1&lt;=Ajustes!$B$2)*(O25:Z25&lt;I25)))</f>
        <v/>
      </c>
      <c r="O25" s="5" t="n"/>
      <c r="P25" s="5" t="n"/>
      <c r="Q25" s="5" t="n"/>
      <c r="R25" s="5" t="n"/>
      <c r="S25" s="5" t="n"/>
      <c r="T25" s="5" t="n"/>
      <c r="U25" s="5" t="n"/>
      <c r="V25" s="5" t="n"/>
      <c r="W25" s="5" t="n"/>
      <c r="X25" s="5" t="n"/>
      <c r="Y25" s="5" t="n"/>
      <c r="Z25" s="5" t="n"/>
    </row>
    <row r="26">
      <c r="D26" s="4">
        <f>IF(A26="","",MAX(0,I26*L26-M26)+MAX(0,J26-N(K26)))</f>
        <v/>
      </c>
      <c r="G26" s="5" t="n"/>
      <c r="H26" s="6">
        <f>IF(G26="","",G26/Ajustes!$B$4)</f>
        <v/>
      </c>
      <c r="I26" s="4">
        <f>IF(H26="","",ROUND(Ajustes!$B$3*H26,2))</f>
        <v/>
      </c>
      <c r="J26" s="4">
        <f>IF(H26="","",IF(Ajustes!$B$7&lt;=Ajustes!$B$2,ROUND(Ajustes!$B$6*H26,2),0))</f>
        <v/>
      </c>
      <c r="K26" s="4" t="n"/>
      <c r="L26">
        <f>IF(A26="","",SUMPRODUCT(($O$1:$Z$1+Ajustes!$B$5-1&lt;=Ajustes!$B$2)*1))</f>
        <v/>
      </c>
      <c r="M26" s="4">
        <f>IF(A26="","",SUM(O26:Z26))</f>
        <v/>
      </c>
      <c r="N26">
        <f>IF(A26="","",SUMPRODUCT(($O$1:$Z$1+Ajustes!$B$5-1&lt;=Ajustes!$B$2)*(O26:Z26&lt;I26)))</f>
        <v/>
      </c>
      <c r="O26" s="5" t="n"/>
      <c r="P26" s="5" t="n"/>
      <c r="Q26" s="5" t="n"/>
      <c r="R26" s="5" t="n"/>
      <c r="S26" s="5" t="n"/>
      <c r="T26" s="5" t="n"/>
      <c r="U26" s="5" t="n"/>
      <c r="V26" s="5" t="n"/>
      <c r="W26" s="5" t="n"/>
      <c r="X26" s="5" t="n"/>
      <c r="Y26" s="5" t="n"/>
      <c r="Z26" s="5" t="n"/>
    </row>
    <row r="27">
      <c r="D27" s="4">
        <f>IF(A27="","",MAX(0,I27*L27-M27)+MAX(0,J27-N(K27)))</f>
        <v/>
      </c>
      <c r="G27" s="5" t="n"/>
      <c r="H27" s="6">
        <f>IF(G27="","",G27/Ajustes!$B$4)</f>
        <v/>
      </c>
      <c r="I27" s="4">
        <f>IF(H27="","",ROUND(Ajustes!$B$3*H27,2))</f>
        <v/>
      </c>
      <c r="J27" s="4">
        <f>IF(H27="","",IF(Ajustes!$B$7&lt;=Ajustes!$B$2,ROUND(Ajustes!$B$6*H27,2),0))</f>
        <v/>
      </c>
      <c r="K27" s="4" t="n"/>
      <c r="L27">
        <f>IF(A27="","",SUMPRODUCT(($O$1:$Z$1+Ajustes!$B$5-1&lt;=Ajustes!$B$2)*1))</f>
        <v/>
      </c>
      <c r="M27" s="4">
        <f>IF(A27="","",SUM(O27:Z27))</f>
        <v/>
      </c>
      <c r="N27">
        <f>IF(A27="","",SUMPRODUCT(($O$1:$Z$1+Ajustes!$B$5-1&lt;=Ajustes!$B$2)*(O27:Z27&lt;I27)))</f>
        <v/>
      </c>
      <c r="O27" s="5" t="n"/>
      <c r="P27" s="5" t="n"/>
      <c r="Q27" s="5" t="n"/>
      <c r="R27" s="5" t="n"/>
      <c r="S27" s="5" t="n"/>
      <c r="T27" s="5" t="n"/>
      <c r="U27" s="5" t="n"/>
      <c r="V27" s="5" t="n"/>
      <c r="W27" s="5" t="n"/>
      <c r="X27" s="5" t="n"/>
      <c r="Y27" s="5" t="n"/>
      <c r="Z27" s="5" t="n"/>
    </row>
    <row r="28">
      <c r="D28" s="4">
        <f>IF(A28="","",MAX(0,I28*L28-M28)+MAX(0,J28-N(K28)))</f>
        <v/>
      </c>
      <c r="G28" s="5" t="n"/>
      <c r="H28" s="6">
        <f>IF(G28="","",G28/Ajustes!$B$4)</f>
        <v/>
      </c>
      <c r="I28" s="4">
        <f>IF(H28="","",ROUND(Ajustes!$B$3*H28,2))</f>
        <v/>
      </c>
      <c r="J28" s="4">
        <f>IF(H28="","",IF(Ajustes!$B$7&lt;=Ajustes!$B$2,ROUND(Ajustes!$B$6*H28,2),0))</f>
        <v/>
      </c>
      <c r="K28" s="4" t="n"/>
      <c r="L28">
        <f>IF(A28="","",SUMPRODUCT(($O$1:$Z$1+Ajustes!$B$5-1&lt;=Ajustes!$B$2)*1))</f>
        <v/>
      </c>
      <c r="M28" s="4">
        <f>IF(A28="","",SUM(O28:Z28))</f>
        <v/>
      </c>
      <c r="N28">
        <f>IF(A28="","",SUMPRODUCT(($O$1:$Z$1+Ajustes!$B$5-1&lt;=Ajustes!$B$2)*(O28:Z28&lt;I28)))</f>
        <v/>
      </c>
      <c r="O28" s="5" t="n"/>
      <c r="P28" s="5" t="n"/>
      <c r="Q28" s="5" t="n"/>
      <c r="R28" s="5" t="n"/>
      <c r="S28" s="5" t="n"/>
      <c r="T28" s="5" t="n"/>
      <c r="U28" s="5" t="n"/>
      <c r="V28" s="5" t="n"/>
      <c r="W28" s="5" t="n"/>
      <c r="X28" s="5" t="n"/>
      <c r="Y28" s="5" t="n"/>
      <c r="Z28" s="5" t="n"/>
    </row>
    <row r="29">
      <c r="D29" s="4">
        <f>IF(A29="","",MAX(0,I29*L29-M29)+MAX(0,J29-N(K29)))</f>
        <v/>
      </c>
      <c r="G29" s="5" t="n"/>
      <c r="H29" s="6">
        <f>IF(G29="","",G29/Ajustes!$B$4)</f>
        <v/>
      </c>
      <c r="I29" s="4">
        <f>IF(H29="","",ROUND(Ajustes!$B$3*H29,2))</f>
        <v/>
      </c>
      <c r="J29" s="4">
        <f>IF(H29="","",IF(Ajustes!$B$7&lt;=Ajustes!$B$2,ROUND(Ajustes!$B$6*H29,2),0))</f>
        <v/>
      </c>
      <c r="K29" s="4" t="n"/>
      <c r="L29">
        <f>IF(A29="","",SUMPRODUCT(($O$1:$Z$1+Ajustes!$B$5-1&lt;=Ajustes!$B$2)*1))</f>
        <v/>
      </c>
      <c r="M29" s="4">
        <f>IF(A29="","",SUM(O29:Z29))</f>
        <v/>
      </c>
      <c r="N29">
        <f>IF(A29="","",SUMPRODUCT(($O$1:$Z$1+Ajustes!$B$5-1&lt;=Ajustes!$B$2)*(O29:Z29&lt;I29)))</f>
        <v/>
      </c>
      <c r="O29" s="5" t="n"/>
      <c r="P29" s="5" t="n"/>
      <c r="Q29" s="5" t="n"/>
      <c r="R29" s="5" t="n"/>
      <c r="S29" s="5" t="n"/>
      <c r="T29" s="5" t="n"/>
      <c r="U29" s="5" t="n"/>
      <c r="V29" s="5" t="n"/>
      <c r="W29" s="5" t="n"/>
      <c r="X29" s="5" t="n"/>
      <c r="Y29" s="5" t="n"/>
      <c r="Z29" s="5" t="n"/>
    </row>
    <row r="30">
      <c r="D30" s="4">
        <f>IF(A30="","",MAX(0,I30*L30-M30)+MAX(0,J30-N(K30)))</f>
        <v/>
      </c>
      <c r="G30" s="5" t="n"/>
      <c r="H30" s="6">
        <f>IF(G30="","",G30/Ajustes!$B$4)</f>
        <v/>
      </c>
      <c r="I30" s="4">
        <f>IF(H30="","",ROUND(Ajustes!$B$3*H30,2))</f>
        <v/>
      </c>
      <c r="J30" s="4">
        <f>IF(H30="","",IF(Ajustes!$B$7&lt;=Ajustes!$B$2,ROUND(Ajustes!$B$6*H30,2),0))</f>
        <v/>
      </c>
      <c r="K30" s="4" t="n"/>
      <c r="L30">
        <f>IF(A30="","",SUMPRODUCT(($O$1:$Z$1+Ajustes!$B$5-1&lt;=Ajustes!$B$2)*1))</f>
        <v/>
      </c>
      <c r="M30" s="4">
        <f>IF(A30="","",SUM(O30:Z30))</f>
        <v/>
      </c>
      <c r="N30">
        <f>IF(A30="","",SUMPRODUCT(($O$1:$Z$1+Ajustes!$B$5-1&lt;=Ajustes!$B$2)*(O30:Z30&lt;I30)))</f>
        <v/>
      </c>
      <c r="O30" s="5" t="n"/>
      <c r="P30" s="5" t="n"/>
      <c r="Q30" s="5" t="n"/>
      <c r="R30" s="5" t="n"/>
      <c r="S30" s="5" t="n"/>
      <c r="T30" s="5" t="n"/>
      <c r="U30" s="5" t="n"/>
      <c r="V30" s="5" t="n"/>
      <c r="W30" s="5" t="n"/>
      <c r="X30" s="5" t="n"/>
      <c r="Y30" s="5" t="n"/>
      <c r="Z30" s="5" t="n"/>
    </row>
    <row r="31">
      <c r="D31" s="4">
        <f>IF(A31="","",MAX(0,I31*L31-M31)+MAX(0,J31-N(K31)))</f>
        <v/>
      </c>
      <c r="G31" s="5" t="n"/>
      <c r="H31" s="6">
        <f>IF(G31="","",G31/Ajustes!$B$4)</f>
        <v/>
      </c>
      <c r="I31" s="4">
        <f>IF(H31="","",ROUND(Ajustes!$B$3*H31,2))</f>
        <v/>
      </c>
      <c r="J31" s="4">
        <f>IF(H31="","",IF(Ajustes!$B$7&lt;=Ajustes!$B$2,ROUND(Ajustes!$B$6*H31,2),0))</f>
        <v/>
      </c>
      <c r="K31" s="4" t="n"/>
      <c r="L31">
        <f>IF(A31="","",SUMPRODUCT(($O$1:$Z$1+Ajustes!$B$5-1&lt;=Ajustes!$B$2)*1))</f>
        <v/>
      </c>
      <c r="M31" s="4">
        <f>IF(A31="","",SUM(O31:Z31))</f>
        <v/>
      </c>
      <c r="N31">
        <f>IF(A31="","",SUMPRODUCT(($O$1:$Z$1+Ajustes!$B$5-1&lt;=Ajustes!$B$2)*(O31:Z31&lt;I31)))</f>
        <v/>
      </c>
      <c r="O31" s="5" t="n"/>
      <c r="P31" s="5" t="n"/>
      <c r="Q31" s="5" t="n"/>
      <c r="R31" s="5" t="n"/>
      <c r="S31" s="5" t="n"/>
      <c r="T31" s="5" t="n"/>
      <c r="U31" s="5" t="n"/>
      <c r="V31" s="5" t="n"/>
      <c r="W31" s="5" t="n"/>
      <c r="X31" s="5" t="n"/>
      <c r="Y31" s="5" t="n"/>
      <c r="Z31" s="5" t="n"/>
    </row>
    <row r="32">
      <c r="D32" s="4">
        <f>IF(A32="","",MAX(0,I32*L32-M32)+MAX(0,J32-N(K32)))</f>
        <v/>
      </c>
      <c r="G32" s="5" t="n"/>
      <c r="H32" s="6">
        <f>IF(G32="","",G32/Ajustes!$B$4)</f>
        <v/>
      </c>
      <c r="I32" s="4">
        <f>IF(H32="","",ROUND(Ajustes!$B$3*H32,2))</f>
        <v/>
      </c>
      <c r="J32" s="4">
        <f>IF(H32="","",IF(Ajustes!$B$7&lt;=Ajustes!$B$2,ROUND(Ajustes!$B$6*H32,2),0))</f>
        <v/>
      </c>
      <c r="K32" s="4" t="n"/>
      <c r="L32">
        <f>IF(A32="","",SUMPRODUCT(($O$1:$Z$1+Ajustes!$B$5-1&lt;=Ajustes!$B$2)*1))</f>
        <v/>
      </c>
      <c r="M32" s="4">
        <f>IF(A32="","",SUM(O32:Z32))</f>
        <v/>
      </c>
      <c r="N32">
        <f>IF(A32="","",SUMPRODUCT(($O$1:$Z$1+Ajustes!$B$5-1&lt;=Ajustes!$B$2)*(O32:Z32&lt;I32)))</f>
        <v/>
      </c>
      <c r="O32" s="5" t="n"/>
      <c r="P32" s="5" t="n"/>
      <c r="Q32" s="5" t="n"/>
      <c r="R32" s="5" t="n"/>
      <c r="S32" s="5" t="n"/>
      <c r="T32" s="5" t="n"/>
      <c r="U32" s="5" t="n"/>
      <c r="V32" s="5" t="n"/>
      <c r="W32" s="5" t="n"/>
      <c r="X32" s="5" t="n"/>
      <c r="Y32" s="5" t="n"/>
      <c r="Z32" s="5" t="n"/>
    </row>
    <row r="33">
      <c r="D33" s="4">
        <f>IF(A33="","",MAX(0,I33*L33-M33)+MAX(0,J33-N(K33)))</f>
        <v/>
      </c>
      <c r="G33" s="5" t="n"/>
      <c r="H33" s="6">
        <f>IF(G33="","",G33/Ajustes!$B$4)</f>
        <v/>
      </c>
      <c r="I33" s="4">
        <f>IF(H33="","",ROUND(Ajustes!$B$3*H33,2))</f>
        <v/>
      </c>
      <c r="J33" s="4">
        <f>IF(H33="","",IF(Ajustes!$B$7&lt;=Ajustes!$B$2,ROUND(Ajustes!$B$6*H33,2),0))</f>
        <v/>
      </c>
      <c r="K33" s="4" t="n"/>
      <c r="L33">
        <f>IF(A33="","",SUMPRODUCT(($O$1:$Z$1+Ajustes!$B$5-1&lt;=Ajustes!$B$2)*1))</f>
        <v/>
      </c>
      <c r="M33" s="4">
        <f>IF(A33="","",SUM(O33:Z33))</f>
        <v/>
      </c>
      <c r="N33">
        <f>IF(A33="","",SUMPRODUCT(($O$1:$Z$1+Ajustes!$B$5-1&lt;=Ajustes!$B$2)*(O33:Z33&lt;I33)))</f>
        <v/>
      </c>
      <c r="O33" s="5" t="n"/>
      <c r="P33" s="5" t="n"/>
      <c r="Q33" s="5" t="n"/>
      <c r="R33" s="5" t="n"/>
      <c r="S33" s="5" t="n"/>
      <c r="T33" s="5" t="n"/>
      <c r="U33" s="5" t="n"/>
      <c r="V33" s="5" t="n"/>
      <c r="W33" s="5" t="n"/>
      <c r="X33" s="5" t="n"/>
      <c r="Y33" s="5" t="n"/>
      <c r="Z33" s="5" t="n"/>
    </row>
    <row r="34">
      <c r="D34" s="4">
        <f>IF(A34="","",MAX(0,I34*L34-M34)+MAX(0,J34-N(K34)))</f>
        <v/>
      </c>
      <c r="G34" s="5" t="n"/>
      <c r="H34" s="6">
        <f>IF(G34="","",G34/Ajustes!$B$4)</f>
        <v/>
      </c>
      <c r="I34" s="4">
        <f>IF(H34="","",ROUND(Ajustes!$B$3*H34,2))</f>
        <v/>
      </c>
      <c r="J34" s="4">
        <f>IF(H34="","",IF(Ajustes!$B$7&lt;=Ajustes!$B$2,ROUND(Ajustes!$B$6*H34,2),0))</f>
        <v/>
      </c>
      <c r="K34" s="4" t="n"/>
      <c r="L34">
        <f>IF(A34="","",SUMPRODUCT(($O$1:$Z$1+Ajustes!$B$5-1&lt;=Ajustes!$B$2)*1))</f>
        <v/>
      </c>
      <c r="M34" s="4">
        <f>IF(A34="","",SUM(O34:Z34))</f>
        <v/>
      </c>
      <c r="N34">
        <f>IF(A34="","",SUMPRODUCT(($O$1:$Z$1+Ajustes!$B$5-1&lt;=Ajustes!$B$2)*(O34:Z34&lt;I34)))</f>
        <v/>
      </c>
      <c r="O34" s="5" t="n"/>
      <c r="P34" s="5" t="n"/>
      <c r="Q34" s="5" t="n"/>
      <c r="R34" s="5" t="n"/>
      <c r="S34" s="5" t="n"/>
      <c r="T34" s="5" t="n"/>
      <c r="U34" s="5" t="n"/>
      <c r="V34" s="5" t="n"/>
      <c r="W34" s="5" t="n"/>
      <c r="X34" s="5" t="n"/>
      <c r="Y34" s="5" t="n"/>
      <c r="Z34" s="5" t="n"/>
    </row>
    <row r="35">
      <c r="D35" s="4">
        <f>IF(A35="","",MAX(0,I35*L35-M35)+MAX(0,J35-N(K35)))</f>
        <v/>
      </c>
      <c r="G35" s="5" t="n"/>
      <c r="H35" s="6">
        <f>IF(G35="","",G35/Ajustes!$B$4)</f>
        <v/>
      </c>
      <c r="I35" s="4">
        <f>IF(H35="","",ROUND(Ajustes!$B$3*H35,2))</f>
        <v/>
      </c>
      <c r="J35" s="4">
        <f>IF(H35="","",IF(Ajustes!$B$7&lt;=Ajustes!$B$2,ROUND(Ajustes!$B$6*H35,2),0))</f>
        <v/>
      </c>
      <c r="K35" s="4" t="n"/>
      <c r="L35">
        <f>IF(A35="","",SUMPRODUCT(($O$1:$Z$1+Ajustes!$B$5-1&lt;=Ajustes!$B$2)*1))</f>
        <v/>
      </c>
      <c r="M35" s="4">
        <f>IF(A35="","",SUM(O35:Z35))</f>
        <v/>
      </c>
      <c r="N35">
        <f>IF(A35="","",SUMPRODUCT(($O$1:$Z$1+Ajustes!$B$5-1&lt;=Ajustes!$B$2)*(O35:Z35&lt;I35)))</f>
        <v/>
      </c>
      <c r="O35" s="5" t="n"/>
      <c r="P35" s="5" t="n"/>
      <c r="Q35" s="5" t="n"/>
      <c r="R35" s="5" t="n"/>
      <c r="S35" s="5" t="n"/>
      <c r="T35" s="5" t="n"/>
      <c r="U35" s="5" t="n"/>
      <c r="V35" s="5" t="n"/>
      <c r="W35" s="5" t="n"/>
      <c r="X35" s="5" t="n"/>
      <c r="Y35" s="5" t="n"/>
      <c r="Z35" s="5" t="n"/>
    </row>
    <row r="36">
      <c r="D36" s="4">
        <f>IF(A36="","",MAX(0,I36*L36-M36)+MAX(0,J36-N(K36)))</f>
        <v/>
      </c>
      <c r="G36" s="5" t="n"/>
      <c r="H36" s="6">
        <f>IF(G36="","",G36/Ajustes!$B$4)</f>
        <v/>
      </c>
      <c r="I36" s="4">
        <f>IF(H36="","",ROUND(Ajustes!$B$3*H36,2))</f>
        <v/>
      </c>
      <c r="J36" s="4">
        <f>IF(H36="","",IF(Ajustes!$B$7&lt;=Ajustes!$B$2,ROUND(Ajustes!$B$6*H36,2),0))</f>
        <v/>
      </c>
      <c r="K36" s="4" t="n"/>
      <c r="L36">
        <f>IF(A36="","",SUMPRODUCT(($O$1:$Z$1+Ajustes!$B$5-1&lt;=Ajustes!$B$2)*1))</f>
        <v/>
      </c>
      <c r="M36" s="4">
        <f>IF(A36="","",SUM(O36:Z36))</f>
        <v/>
      </c>
      <c r="N36">
        <f>IF(A36="","",SUMPRODUCT(($O$1:$Z$1+Ajustes!$B$5-1&lt;=Ajustes!$B$2)*(O36:Z36&lt;I36)))</f>
        <v/>
      </c>
      <c r="O36" s="5" t="n"/>
      <c r="P36" s="5" t="n"/>
      <c r="Q36" s="5" t="n"/>
      <c r="R36" s="5" t="n"/>
      <c r="S36" s="5" t="n"/>
      <c r="T36" s="5" t="n"/>
      <c r="U36" s="5" t="n"/>
      <c r="V36" s="5" t="n"/>
      <c r="W36" s="5" t="n"/>
      <c r="X36" s="5" t="n"/>
      <c r="Y36" s="5" t="n"/>
      <c r="Z36" s="5" t="n"/>
    </row>
    <row r="37">
      <c r="D37" s="4">
        <f>IF(A37="","",MAX(0,I37*L37-M37)+MAX(0,J37-N(K37)))</f>
        <v/>
      </c>
      <c r="G37" s="5" t="n"/>
      <c r="H37" s="6">
        <f>IF(G37="","",G37/Ajustes!$B$4)</f>
        <v/>
      </c>
      <c r="I37" s="4">
        <f>IF(H37="","",ROUND(Ajustes!$B$3*H37,2))</f>
        <v/>
      </c>
      <c r="J37" s="4">
        <f>IF(H37="","",IF(Ajustes!$B$7&lt;=Ajustes!$B$2,ROUND(Ajustes!$B$6*H37,2),0))</f>
        <v/>
      </c>
      <c r="K37" s="4" t="n"/>
      <c r="L37">
        <f>IF(A37="","",SUMPRODUCT(($O$1:$Z$1+Ajustes!$B$5-1&lt;=Ajustes!$B$2)*1))</f>
        <v/>
      </c>
      <c r="M37" s="4">
        <f>IF(A37="","",SUM(O37:Z37))</f>
        <v/>
      </c>
      <c r="N37">
        <f>IF(A37="","",SUMPRODUCT(($O$1:$Z$1+Ajustes!$B$5-1&lt;=Ajustes!$B$2)*(O37:Z37&lt;I37)))</f>
        <v/>
      </c>
      <c r="O37" s="5" t="n"/>
      <c r="P37" s="5" t="n"/>
      <c r="Q37" s="5" t="n"/>
      <c r="R37" s="5" t="n"/>
      <c r="S37" s="5" t="n"/>
      <c r="T37" s="5" t="n"/>
      <c r="U37" s="5" t="n"/>
      <c r="V37" s="5" t="n"/>
      <c r="W37" s="5" t="n"/>
      <c r="X37" s="5" t="n"/>
      <c r="Y37" s="5" t="n"/>
      <c r="Z37" s="5" t="n"/>
    </row>
    <row r="38">
      <c r="D38" s="4">
        <f>IF(A38="","",MAX(0,I38*L38-M38)+MAX(0,J38-N(K38)))</f>
        <v/>
      </c>
      <c r="G38" s="5" t="n"/>
      <c r="H38" s="6">
        <f>IF(G38="","",G38/Ajustes!$B$4)</f>
        <v/>
      </c>
      <c r="I38" s="4">
        <f>IF(H38="","",ROUND(Ajustes!$B$3*H38,2))</f>
        <v/>
      </c>
      <c r="J38" s="4">
        <f>IF(H38="","",IF(Ajustes!$B$7&lt;=Ajustes!$B$2,ROUND(Ajustes!$B$6*H38,2),0))</f>
        <v/>
      </c>
      <c r="K38" s="4" t="n"/>
      <c r="L38">
        <f>IF(A38="","",SUMPRODUCT(($O$1:$Z$1+Ajustes!$B$5-1&lt;=Ajustes!$B$2)*1))</f>
        <v/>
      </c>
      <c r="M38" s="4">
        <f>IF(A38="","",SUM(O38:Z38))</f>
        <v/>
      </c>
      <c r="N38">
        <f>IF(A38="","",SUMPRODUCT(($O$1:$Z$1+Ajustes!$B$5-1&lt;=Ajustes!$B$2)*(O38:Z38&lt;I38)))</f>
        <v/>
      </c>
      <c r="O38" s="5" t="n"/>
      <c r="P38" s="5" t="n"/>
      <c r="Q38" s="5" t="n"/>
      <c r="R38" s="5" t="n"/>
      <c r="S38" s="5" t="n"/>
      <c r="T38" s="5" t="n"/>
      <c r="U38" s="5" t="n"/>
      <c r="V38" s="5" t="n"/>
      <c r="W38" s="5" t="n"/>
      <c r="X38" s="5" t="n"/>
      <c r="Y38" s="5" t="n"/>
      <c r="Z38" s="5" t="n"/>
    </row>
    <row r="39">
      <c r="D39" s="4">
        <f>IF(A39="","",MAX(0,I39*L39-M39)+MAX(0,J39-N(K39)))</f>
        <v/>
      </c>
      <c r="G39" s="5" t="n"/>
      <c r="H39" s="6">
        <f>IF(G39="","",G39/Ajustes!$B$4)</f>
        <v/>
      </c>
      <c r="I39" s="4">
        <f>IF(H39="","",ROUND(Ajustes!$B$3*H39,2))</f>
        <v/>
      </c>
      <c r="J39" s="4">
        <f>IF(H39="","",IF(Ajustes!$B$7&lt;=Ajustes!$B$2,ROUND(Ajustes!$B$6*H39,2),0))</f>
        <v/>
      </c>
      <c r="K39" s="4" t="n"/>
      <c r="L39">
        <f>IF(A39="","",SUMPRODUCT(($O$1:$Z$1+Ajustes!$B$5-1&lt;=Ajustes!$B$2)*1))</f>
        <v/>
      </c>
      <c r="M39" s="4">
        <f>IF(A39="","",SUM(O39:Z39))</f>
        <v/>
      </c>
      <c r="N39">
        <f>IF(A39="","",SUMPRODUCT(($O$1:$Z$1+Ajustes!$B$5-1&lt;=Ajustes!$B$2)*(O39:Z39&lt;I39)))</f>
        <v/>
      </c>
      <c r="O39" s="5" t="n"/>
      <c r="P39" s="5" t="n"/>
      <c r="Q39" s="5" t="n"/>
      <c r="R39" s="5" t="n"/>
      <c r="S39" s="5" t="n"/>
      <c r="T39" s="5" t="n"/>
      <c r="U39" s="5" t="n"/>
      <c r="V39" s="5" t="n"/>
      <c r="W39" s="5" t="n"/>
      <c r="X39" s="5" t="n"/>
      <c r="Y39" s="5" t="n"/>
      <c r="Z39" s="5" t="n"/>
    </row>
    <row r="40">
      <c r="D40" s="4">
        <f>IF(A40="","",MAX(0,I40*L40-M40)+MAX(0,J40-N(K40)))</f>
        <v/>
      </c>
      <c r="G40" s="5" t="n"/>
      <c r="H40" s="6">
        <f>IF(G40="","",G40/Ajustes!$B$4)</f>
        <v/>
      </c>
      <c r="I40" s="4">
        <f>IF(H40="","",ROUND(Ajustes!$B$3*H40,2))</f>
        <v/>
      </c>
      <c r="J40" s="4">
        <f>IF(H40="","",IF(Ajustes!$B$7&lt;=Ajustes!$B$2,ROUND(Ajustes!$B$6*H40,2),0))</f>
        <v/>
      </c>
      <c r="K40" s="4" t="n"/>
      <c r="L40">
        <f>IF(A40="","",SUMPRODUCT(($O$1:$Z$1+Ajustes!$B$5-1&lt;=Ajustes!$B$2)*1))</f>
        <v/>
      </c>
      <c r="M40" s="4">
        <f>IF(A40="","",SUM(O40:Z40))</f>
        <v/>
      </c>
      <c r="N40">
        <f>IF(A40="","",SUMPRODUCT(($O$1:$Z$1+Ajustes!$B$5-1&lt;=Ajustes!$B$2)*(O40:Z40&lt;I40)))</f>
        <v/>
      </c>
      <c r="O40" s="5" t="n"/>
      <c r="P40" s="5" t="n"/>
      <c r="Q40" s="5" t="n"/>
      <c r="R40" s="5" t="n"/>
      <c r="S40" s="5" t="n"/>
      <c r="T40" s="5" t="n"/>
      <c r="U40" s="5" t="n"/>
      <c r="V40" s="5" t="n"/>
      <c r="W40" s="5" t="n"/>
      <c r="X40" s="5" t="n"/>
      <c r="Y40" s="5" t="n"/>
      <c r="Z40" s="5" t="n"/>
    </row>
    <row r="41">
      <c r="D41" s="4">
        <f>IF(A41="","",MAX(0,I41*L41-M41)+MAX(0,J41-N(K41)))</f>
        <v/>
      </c>
      <c r="G41" s="5" t="n"/>
      <c r="H41" s="6">
        <f>IF(G41="","",G41/Ajustes!$B$4)</f>
        <v/>
      </c>
      <c r="I41" s="4">
        <f>IF(H41="","",ROUND(Ajustes!$B$3*H41,2))</f>
        <v/>
      </c>
      <c r="J41" s="4">
        <f>IF(H41="","",IF(Ajustes!$B$7&lt;=Ajustes!$B$2,ROUND(Ajustes!$B$6*H41,2),0))</f>
        <v/>
      </c>
      <c r="K41" s="4" t="n"/>
      <c r="L41">
        <f>IF(A41="","",SUMPRODUCT(($O$1:$Z$1+Ajustes!$B$5-1&lt;=Ajustes!$B$2)*1))</f>
        <v/>
      </c>
      <c r="M41" s="4">
        <f>IF(A41="","",SUM(O41:Z41))</f>
        <v/>
      </c>
      <c r="N41">
        <f>IF(A41="","",SUMPRODUCT(($O$1:$Z$1+Ajustes!$B$5-1&lt;=Ajustes!$B$2)*(O41:Z41&lt;I41)))</f>
        <v/>
      </c>
      <c r="O41" s="5" t="n"/>
      <c r="P41" s="5" t="n"/>
      <c r="Q41" s="5" t="n"/>
      <c r="R41" s="5" t="n"/>
      <c r="S41" s="5" t="n"/>
      <c r="T41" s="5" t="n"/>
      <c r="U41" s="5" t="n"/>
      <c r="V41" s="5" t="n"/>
      <c r="W41" s="5" t="n"/>
      <c r="X41" s="5" t="n"/>
      <c r="Y41" s="5" t="n"/>
      <c r="Z41" s="5" t="n"/>
    </row>
    <row r="42">
      <c r="D42" s="4">
        <f>IF(A42="","",MAX(0,I42*L42-M42)+MAX(0,J42-N(K42)))</f>
        <v/>
      </c>
      <c r="G42" s="5" t="n"/>
      <c r="H42" s="6">
        <f>IF(G42="","",G42/Ajustes!$B$4)</f>
        <v/>
      </c>
      <c r="I42" s="4">
        <f>IF(H42="","",ROUND(Ajustes!$B$3*H42,2))</f>
        <v/>
      </c>
      <c r="J42" s="4">
        <f>IF(H42="","",IF(Ajustes!$B$7&lt;=Ajustes!$B$2,ROUND(Ajustes!$B$6*H42,2),0))</f>
        <v/>
      </c>
      <c r="K42" s="4" t="n"/>
      <c r="L42">
        <f>IF(A42="","",SUMPRODUCT(($O$1:$Z$1+Ajustes!$B$5-1&lt;=Ajustes!$B$2)*1))</f>
        <v/>
      </c>
      <c r="M42" s="4">
        <f>IF(A42="","",SUM(O42:Z42))</f>
        <v/>
      </c>
      <c r="N42">
        <f>IF(A42="","",SUMPRODUCT(($O$1:$Z$1+Ajustes!$B$5-1&lt;=Ajustes!$B$2)*(O42:Z42&lt;I42)))</f>
        <v/>
      </c>
      <c r="O42" s="5" t="n"/>
      <c r="P42" s="5" t="n"/>
      <c r="Q42" s="5" t="n"/>
      <c r="R42" s="5" t="n"/>
      <c r="S42" s="5" t="n"/>
      <c r="T42" s="5" t="n"/>
      <c r="U42" s="5" t="n"/>
      <c r="V42" s="5" t="n"/>
      <c r="W42" s="5" t="n"/>
      <c r="X42" s="5" t="n"/>
      <c r="Y42" s="5" t="n"/>
      <c r="Z42" s="5" t="n"/>
    </row>
    <row r="43">
      <c r="D43" s="4">
        <f>IF(A43="","",MAX(0,I43*L43-M43)+MAX(0,J43-N(K43)))</f>
        <v/>
      </c>
      <c r="G43" s="5" t="n"/>
      <c r="H43" s="6">
        <f>IF(G43="","",G43/Ajustes!$B$4)</f>
        <v/>
      </c>
      <c r="I43" s="4">
        <f>IF(H43="","",ROUND(Ajustes!$B$3*H43,2))</f>
        <v/>
      </c>
      <c r="J43" s="4">
        <f>IF(H43="","",IF(Ajustes!$B$7&lt;=Ajustes!$B$2,ROUND(Ajustes!$B$6*H43,2),0))</f>
        <v/>
      </c>
      <c r="K43" s="4" t="n"/>
      <c r="L43">
        <f>IF(A43="","",SUMPRODUCT(($O$1:$Z$1+Ajustes!$B$5-1&lt;=Ajustes!$B$2)*1))</f>
        <v/>
      </c>
      <c r="M43" s="4">
        <f>IF(A43="","",SUM(O43:Z43))</f>
        <v/>
      </c>
      <c r="N43">
        <f>IF(A43="","",SUMPRODUCT(($O$1:$Z$1+Ajustes!$B$5-1&lt;=Ajustes!$B$2)*(O43:Z43&lt;I43)))</f>
        <v/>
      </c>
      <c r="O43" s="5" t="n"/>
      <c r="P43" s="5" t="n"/>
      <c r="Q43" s="5" t="n"/>
      <c r="R43" s="5" t="n"/>
      <c r="S43" s="5" t="n"/>
      <c r="T43" s="5" t="n"/>
      <c r="U43" s="5" t="n"/>
      <c r="V43" s="5" t="n"/>
      <c r="W43" s="5" t="n"/>
      <c r="X43" s="5" t="n"/>
      <c r="Y43" s="5" t="n"/>
      <c r="Z43" s="5" t="n"/>
    </row>
    <row r="44">
      <c r="D44" s="4">
        <f>IF(A44="","",MAX(0,I44*L44-M44)+MAX(0,J44-N(K44)))</f>
        <v/>
      </c>
      <c r="G44" s="5" t="n"/>
      <c r="H44" s="6">
        <f>IF(G44="","",G44/Ajustes!$B$4)</f>
        <v/>
      </c>
      <c r="I44" s="4">
        <f>IF(H44="","",ROUND(Ajustes!$B$3*H44,2))</f>
        <v/>
      </c>
      <c r="J44" s="4">
        <f>IF(H44="","",IF(Ajustes!$B$7&lt;=Ajustes!$B$2,ROUND(Ajustes!$B$6*H44,2),0))</f>
        <v/>
      </c>
      <c r="K44" s="4" t="n"/>
      <c r="L44">
        <f>IF(A44="","",SUMPRODUCT(($O$1:$Z$1+Ajustes!$B$5-1&lt;=Ajustes!$B$2)*1))</f>
        <v/>
      </c>
      <c r="M44" s="4">
        <f>IF(A44="","",SUM(O44:Z44))</f>
        <v/>
      </c>
      <c r="N44">
        <f>IF(A44="","",SUMPRODUCT(($O$1:$Z$1+Ajustes!$B$5-1&lt;=Ajustes!$B$2)*(O44:Z44&lt;I44)))</f>
        <v/>
      </c>
      <c r="O44" s="5" t="n"/>
      <c r="P44" s="5" t="n"/>
      <c r="Q44" s="5" t="n"/>
      <c r="R44" s="5" t="n"/>
      <c r="S44" s="5" t="n"/>
      <c r="T44" s="5" t="n"/>
      <c r="U44" s="5" t="n"/>
      <c r="V44" s="5" t="n"/>
      <c r="W44" s="5" t="n"/>
      <c r="X44" s="5" t="n"/>
      <c r="Y44" s="5" t="n"/>
      <c r="Z44" s="5" t="n"/>
    </row>
    <row r="45">
      <c r="D45" s="4">
        <f>IF(A45="","",MAX(0,I45*L45-M45)+MAX(0,J45-N(K45)))</f>
        <v/>
      </c>
      <c r="G45" s="5" t="n"/>
      <c r="H45" s="6">
        <f>IF(G45="","",G45/Ajustes!$B$4)</f>
        <v/>
      </c>
      <c r="I45" s="4">
        <f>IF(H45="","",ROUND(Ajustes!$B$3*H45,2))</f>
        <v/>
      </c>
      <c r="J45" s="4">
        <f>IF(H45="","",IF(Ajustes!$B$7&lt;=Ajustes!$B$2,ROUND(Ajustes!$B$6*H45,2),0))</f>
        <v/>
      </c>
      <c r="K45" s="4" t="n"/>
      <c r="L45">
        <f>IF(A45="","",SUMPRODUCT(($O$1:$Z$1+Ajustes!$B$5-1&lt;=Ajustes!$B$2)*1))</f>
        <v/>
      </c>
      <c r="M45" s="4">
        <f>IF(A45="","",SUM(O45:Z45))</f>
        <v/>
      </c>
      <c r="N45">
        <f>IF(A45="","",SUMPRODUCT(($O$1:$Z$1+Ajustes!$B$5-1&lt;=Ajustes!$B$2)*(O45:Z45&lt;I45)))</f>
        <v/>
      </c>
      <c r="O45" s="5" t="n"/>
      <c r="P45" s="5" t="n"/>
      <c r="Q45" s="5" t="n"/>
      <c r="R45" s="5" t="n"/>
      <c r="S45" s="5" t="n"/>
      <c r="T45" s="5" t="n"/>
      <c r="U45" s="5" t="n"/>
      <c r="V45" s="5" t="n"/>
      <c r="W45" s="5" t="n"/>
      <c r="X45" s="5" t="n"/>
      <c r="Y45" s="5" t="n"/>
      <c r="Z45" s="5" t="n"/>
    </row>
    <row r="46">
      <c r="D46" s="4">
        <f>IF(A46="","",MAX(0,I46*L46-M46)+MAX(0,J46-N(K46)))</f>
        <v/>
      </c>
      <c r="G46" s="5" t="n"/>
      <c r="H46" s="6">
        <f>IF(G46="","",G46/Ajustes!$B$4)</f>
        <v/>
      </c>
      <c r="I46" s="4">
        <f>IF(H46="","",ROUND(Ajustes!$B$3*H46,2))</f>
        <v/>
      </c>
      <c r="J46" s="4">
        <f>IF(H46="","",IF(Ajustes!$B$7&lt;=Ajustes!$B$2,ROUND(Ajustes!$B$6*H46,2),0))</f>
        <v/>
      </c>
      <c r="K46" s="4" t="n"/>
      <c r="L46">
        <f>IF(A46="","",SUMPRODUCT(($O$1:$Z$1+Ajustes!$B$5-1&lt;=Ajustes!$B$2)*1))</f>
        <v/>
      </c>
      <c r="M46" s="4">
        <f>IF(A46="","",SUM(O46:Z46))</f>
        <v/>
      </c>
      <c r="N46">
        <f>IF(A46="","",SUMPRODUCT(($O$1:$Z$1+Ajustes!$B$5-1&lt;=Ajustes!$B$2)*(O46:Z46&lt;I46)))</f>
        <v/>
      </c>
      <c r="O46" s="5" t="n"/>
      <c r="P46" s="5" t="n"/>
      <c r="Q46" s="5" t="n"/>
      <c r="R46" s="5" t="n"/>
      <c r="S46" s="5" t="n"/>
      <c r="T46" s="5" t="n"/>
      <c r="U46" s="5" t="n"/>
      <c r="V46" s="5" t="n"/>
      <c r="W46" s="5" t="n"/>
      <c r="X46" s="5" t="n"/>
      <c r="Y46" s="5" t="n"/>
      <c r="Z46" s="5" t="n"/>
    </row>
    <row r="47">
      <c r="D47" s="4">
        <f>IF(A47="","",MAX(0,I47*L47-M47)+MAX(0,J47-N(K47)))</f>
        <v/>
      </c>
      <c r="G47" s="5" t="n"/>
      <c r="H47" s="6">
        <f>IF(G47="","",G47/Ajustes!$B$4)</f>
        <v/>
      </c>
      <c r="I47" s="4">
        <f>IF(H47="","",ROUND(Ajustes!$B$3*H47,2))</f>
        <v/>
      </c>
      <c r="J47" s="4">
        <f>IF(H47="","",IF(Ajustes!$B$7&lt;=Ajustes!$B$2,ROUND(Ajustes!$B$6*H47,2),0))</f>
        <v/>
      </c>
      <c r="K47" s="4" t="n"/>
      <c r="L47">
        <f>IF(A47="","",SUMPRODUCT(($O$1:$Z$1+Ajustes!$B$5-1&lt;=Ajustes!$B$2)*1))</f>
        <v/>
      </c>
      <c r="M47" s="4">
        <f>IF(A47="","",SUM(O47:Z47))</f>
        <v/>
      </c>
      <c r="N47">
        <f>IF(A47="","",SUMPRODUCT(($O$1:$Z$1+Ajustes!$B$5-1&lt;=Ajustes!$B$2)*(O47:Z47&lt;I47)))</f>
        <v/>
      </c>
      <c r="O47" s="5" t="n"/>
      <c r="P47" s="5" t="n"/>
      <c r="Q47" s="5" t="n"/>
      <c r="R47" s="5" t="n"/>
      <c r="S47" s="5" t="n"/>
      <c r="T47" s="5" t="n"/>
      <c r="U47" s="5" t="n"/>
      <c r="V47" s="5" t="n"/>
      <c r="W47" s="5" t="n"/>
      <c r="X47" s="5" t="n"/>
      <c r="Y47" s="5" t="n"/>
      <c r="Z47" s="5" t="n"/>
    </row>
    <row r="48">
      <c r="D48" s="4">
        <f>IF(A48="","",MAX(0,I48*L48-M48)+MAX(0,J48-N(K48)))</f>
        <v/>
      </c>
      <c r="G48" s="5" t="n"/>
      <c r="H48" s="6">
        <f>IF(G48="","",G48/Ajustes!$B$4)</f>
        <v/>
      </c>
      <c r="I48" s="4">
        <f>IF(H48="","",ROUND(Ajustes!$B$3*H48,2))</f>
        <v/>
      </c>
      <c r="J48" s="4">
        <f>IF(H48="","",IF(Ajustes!$B$7&lt;=Ajustes!$B$2,ROUND(Ajustes!$B$6*H48,2),0))</f>
        <v/>
      </c>
      <c r="K48" s="4" t="n"/>
      <c r="L48">
        <f>IF(A48="","",SUMPRODUCT(($O$1:$Z$1+Ajustes!$B$5-1&lt;=Ajustes!$B$2)*1))</f>
        <v/>
      </c>
      <c r="M48" s="4">
        <f>IF(A48="","",SUM(O48:Z48))</f>
        <v/>
      </c>
      <c r="N48">
        <f>IF(A48="","",SUMPRODUCT(($O$1:$Z$1+Ajustes!$B$5-1&lt;=Ajustes!$B$2)*(O48:Z48&lt;I48)))</f>
        <v/>
      </c>
      <c r="O48" s="5" t="n"/>
      <c r="P48" s="5" t="n"/>
      <c r="Q48" s="5" t="n"/>
      <c r="R48" s="5" t="n"/>
      <c r="S48" s="5" t="n"/>
      <c r="T48" s="5" t="n"/>
      <c r="U48" s="5" t="n"/>
      <c r="V48" s="5" t="n"/>
      <c r="W48" s="5" t="n"/>
      <c r="X48" s="5" t="n"/>
      <c r="Y48" s="5" t="n"/>
      <c r="Z48" s="5" t="n"/>
    </row>
    <row r="49">
      <c r="D49" s="4">
        <f>IF(A49="","",MAX(0,I49*L49-M49)+MAX(0,J49-N(K49)))</f>
        <v/>
      </c>
      <c r="G49" s="5" t="n"/>
      <c r="H49" s="6">
        <f>IF(G49="","",G49/Ajustes!$B$4)</f>
        <v/>
      </c>
      <c r="I49" s="4">
        <f>IF(H49="","",ROUND(Ajustes!$B$3*H49,2))</f>
        <v/>
      </c>
      <c r="J49" s="4">
        <f>IF(H49="","",IF(Ajustes!$B$7&lt;=Ajustes!$B$2,ROUND(Ajustes!$B$6*H49,2),0))</f>
        <v/>
      </c>
      <c r="K49" s="4" t="n"/>
      <c r="L49">
        <f>IF(A49="","",SUMPRODUCT(($O$1:$Z$1+Ajustes!$B$5-1&lt;=Ajustes!$B$2)*1))</f>
        <v/>
      </c>
      <c r="M49" s="4">
        <f>IF(A49="","",SUM(O49:Z49))</f>
        <v/>
      </c>
      <c r="N49">
        <f>IF(A49="","",SUMPRODUCT(($O$1:$Z$1+Ajustes!$B$5-1&lt;=Ajustes!$B$2)*(O49:Z49&lt;I49)))</f>
        <v/>
      </c>
      <c r="O49" s="5" t="n"/>
      <c r="P49" s="5" t="n"/>
      <c r="Q49" s="5" t="n"/>
      <c r="R49" s="5" t="n"/>
      <c r="S49" s="5" t="n"/>
      <c r="T49" s="5" t="n"/>
      <c r="U49" s="5" t="n"/>
      <c r="V49" s="5" t="n"/>
      <c r="W49" s="5" t="n"/>
      <c r="X49" s="5" t="n"/>
      <c r="Y49" s="5" t="n"/>
      <c r="Z49" s="5" t="n"/>
    </row>
    <row r="50">
      <c r="D50" s="4">
        <f>IF(A50="","",MAX(0,I50*L50-M50)+MAX(0,J50-N(K50)))</f>
        <v/>
      </c>
      <c r="G50" s="5" t="n"/>
      <c r="H50" s="6">
        <f>IF(G50="","",G50/Ajustes!$B$4)</f>
        <v/>
      </c>
      <c r="I50" s="4">
        <f>IF(H50="","",ROUND(Ajustes!$B$3*H50,2))</f>
        <v/>
      </c>
      <c r="J50" s="4">
        <f>IF(H50="","",IF(Ajustes!$B$7&lt;=Ajustes!$B$2,ROUND(Ajustes!$B$6*H50,2),0))</f>
        <v/>
      </c>
      <c r="K50" s="4" t="n"/>
      <c r="L50">
        <f>IF(A50="","",SUMPRODUCT(($O$1:$Z$1+Ajustes!$B$5-1&lt;=Ajustes!$B$2)*1))</f>
        <v/>
      </c>
      <c r="M50" s="4">
        <f>IF(A50="","",SUM(O50:Z50))</f>
        <v/>
      </c>
      <c r="N50">
        <f>IF(A50="","",SUMPRODUCT(($O$1:$Z$1+Ajustes!$B$5-1&lt;=Ajustes!$B$2)*(O50:Z50&lt;I50)))</f>
        <v/>
      </c>
      <c r="O50" s="5" t="n"/>
      <c r="P50" s="5" t="n"/>
      <c r="Q50" s="5" t="n"/>
      <c r="R50" s="5" t="n"/>
      <c r="S50" s="5" t="n"/>
      <c r="T50" s="5" t="n"/>
      <c r="U50" s="5" t="n"/>
      <c r="V50" s="5" t="n"/>
      <c r="W50" s="5" t="n"/>
      <c r="X50" s="5" t="n"/>
      <c r="Y50" s="5" t="n"/>
      <c r="Z50" s="5" t="n"/>
    </row>
    <row r="51">
      <c r="D51" s="4">
        <f>IF(A51="","",MAX(0,I51*L51-M51)+MAX(0,J51-N(K51)))</f>
        <v/>
      </c>
      <c r="G51" s="5" t="n"/>
      <c r="H51" s="6">
        <f>IF(G51="","",G51/Ajustes!$B$4)</f>
        <v/>
      </c>
      <c r="I51" s="4">
        <f>IF(H51="","",ROUND(Ajustes!$B$3*H51,2))</f>
        <v/>
      </c>
      <c r="J51" s="4">
        <f>IF(H51="","",IF(Ajustes!$B$7&lt;=Ajustes!$B$2,ROUND(Ajustes!$B$6*H51,2),0))</f>
        <v/>
      </c>
      <c r="K51" s="4" t="n"/>
      <c r="L51">
        <f>IF(A51="","",SUMPRODUCT(($O$1:$Z$1+Ajustes!$B$5-1&lt;=Ajustes!$B$2)*1))</f>
        <v/>
      </c>
      <c r="M51" s="4">
        <f>IF(A51="","",SUM(O51:Z51))</f>
        <v/>
      </c>
      <c r="N51">
        <f>IF(A51="","",SUMPRODUCT(($O$1:$Z$1+Ajustes!$B$5-1&lt;=Ajustes!$B$2)*(O51:Z51&lt;I51)))</f>
        <v/>
      </c>
      <c r="O51" s="5" t="n"/>
      <c r="P51" s="5" t="n"/>
      <c r="Q51" s="5" t="n"/>
      <c r="R51" s="5" t="n"/>
      <c r="S51" s="5" t="n"/>
      <c r="T51" s="5" t="n"/>
      <c r="U51" s="5" t="n"/>
      <c r="V51" s="5" t="n"/>
      <c r="W51" s="5" t="n"/>
      <c r="X51" s="5" t="n"/>
      <c r="Y51" s="5" t="n"/>
      <c r="Z51" s="5" t="n"/>
    </row>
    <row r="52">
      <c r="D52" s="4">
        <f>IF(A52="","",MAX(0,I52*L52-M52)+MAX(0,J52-N(K52)))</f>
        <v/>
      </c>
      <c r="G52" s="5" t="n"/>
      <c r="H52" s="6">
        <f>IF(G52="","",G52/Ajustes!$B$4)</f>
        <v/>
      </c>
      <c r="I52" s="4">
        <f>IF(H52="","",ROUND(Ajustes!$B$3*H52,2))</f>
        <v/>
      </c>
      <c r="J52" s="4">
        <f>IF(H52="","",IF(Ajustes!$B$7&lt;=Ajustes!$B$2,ROUND(Ajustes!$B$6*H52,2),0))</f>
        <v/>
      </c>
      <c r="K52" s="4" t="n"/>
      <c r="L52">
        <f>IF(A52="","",SUMPRODUCT(($O$1:$Z$1+Ajustes!$B$5-1&lt;=Ajustes!$B$2)*1))</f>
        <v/>
      </c>
      <c r="M52" s="4">
        <f>IF(A52="","",SUM(O52:Z52))</f>
        <v/>
      </c>
      <c r="N52">
        <f>IF(A52="","",SUMPRODUCT(($O$1:$Z$1+Ajustes!$B$5-1&lt;=Ajustes!$B$2)*(O52:Z52&lt;I52)))</f>
        <v/>
      </c>
      <c r="O52" s="5" t="n"/>
      <c r="P52" s="5" t="n"/>
      <c r="Q52" s="5" t="n"/>
      <c r="R52" s="5" t="n"/>
      <c r="S52" s="5" t="n"/>
      <c r="T52" s="5" t="n"/>
      <c r="U52" s="5" t="n"/>
      <c r="V52" s="5" t="n"/>
      <c r="W52" s="5" t="n"/>
      <c r="X52" s="5" t="n"/>
      <c r="Y52" s="5" t="n"/>
      <c r="Z52" s="5" t="n"/>
    </row>
    <row r="53">
      <c r="D53" s="4">
        <f>IF(A53="","",MAX(0,I53*L53-M53)+MAX(0,J53-N(K53)))</f>
        <v/>
      </c>
      <c r="G53" s="5" t="n"/>
      <c r="H53" s="6">
        <f>IF(G53="","",G53/Ajustes!$B$4)</f>
        <v/>
      </c>
      <c r="I53" s="4">
        <f>IF(H53="","",ROUND(Ajustes!$B$3*H53,2))</f>
        <v/>
      </c>
      <c r="J53" s="4">
        <f>IF(H53="","",IF(Ajustes!$B$7&lt;=Ajustes!$B$2,ROUND(Ajustes!$B$6*H53,2),0))</f>
        <v/>
      </c>
      <c r="K53" s="4" t="n"/>
      <c r="L53">
        <f>IF(A53="","",SUMPRODUCT(($O$1:$Z$1+Ajustes!$B$5-1&lt;=Ajustes!$B$2)*1))</f>
        <v/>
      </c>
      <c r="M53" s="4">
        <f>IF(A53="","",SUM(O53:Z53))</f>
        <v/>
      </c>
      <c r="N53">
        <f>IF(A53="","",SUMPRODUCT(($O$1:$Z$1+Ajustes!$B$5-1&lt;=Ajustes!$B$2)*(O53:Z53&lt;I53)))</f>
        <v/>
      </c>
      <c r="O53" s="5" t="n"/>
      <c r="P53" s="5" t="n"/>
      <c r="Q53" s="5" t="n"/>
      <c r="R53" s="5" t="n"/>
      <c r="S53" s="5" t="n"/>
      <c r="T53" s="5" t="n"/>
      <c r="U53" s="5" t="n"/>
      <c r="V53" s="5" t="n"/>
      <c r="W53" s="5" t="n"/>
      <c r="X53" s="5" t="n"/>
      <c r="Y53" s="5" t="n"/>
      <c r="Z53" s="5" t="n"/>
    </row>
    <row r="54">
      <c r="D54" s="4">
        <f>IF(A54="","",MAX(0,I54*L54-M54)+MAX(0,J54-N(K54)))</f>
        <v/>
      </c>
      <c r="G54" s="5" t="n"/>
      <c r="H54" s="6">
        <f>IF(G54="","",G54/Ajustes!$B$4)</f>
        <v/>
      </c>
      <c r="I54" s="4">
        <f>IF(H54="","",ROUND(Ajustes!$B$3*H54,2))</f>
        <v/>
      </c>
      <c r="J54" s="4">
        <f>IF(H54="","",IF(Ajustes!$B$7&lt;=Ajustes!$B$2,ROUND(Ajustes!$B$6*H54,2),0))</f>
        <v/>
      </c>
      <c r="K54" s="4" t="n"/>
      <c r="L54">
        <f>IF(A54="","",SUMPRODUCT(($O$1:$Z$1+Ajustes!$B$5-1&lt;=Ajustes!$B$2)*1))</f>
        <v/>
      </c>
      <c r="M54" s="4">
        <f>IF(A54="","",SUM(O54:Z54))</f>
        <v/>
      </c>
      <c r="N54">
        <f>IF(A54="","",SUMPRODUCT(($O$1:$Z$1+Ajustes!$B$5-1&lt;=Ajustes!$B$2)*(O54:Z54&lt;I54)))</f>
        <v/>
      </c>
      <c r="O54" s="5" t="n"/>
      <c r="P54" s="5" t="n"/>
      <c r="Q54" s="5" t="n"/>
      <c r="R54" s="5" t="n"/>
      <c r="S54" s="5" t="n"/>
      <c r="T54" s="5" t="n"/>
      <c r="U54" s="5" t="n"/>
      <c r="V54" s="5" t="n"/>
      <c r="W54" s="5" t="n"/>
      <c r="X54" s="5" t="n"/>
      <c r="Y54" s="5" t="n"/>
      <c r="Z54" s="5" t="n"/>
    </row>
    <row r="55">
      <c r="D55" s="4">
        <f>IF(A55="","",MAX(0,I55*L55-M55)+MAX(0,J55-N(K55)))</f>
        <v/>
      </c>
      <c r="G55" s="5" t="n"/>
      <c r="H55" s="6">
        <f>IF(G55="","",G55/Ajustes!$B$4)</f>
        <v/>
      </c>
      <c r="I55" s="4">
        <f>IF(H55="","",ROUND(Ajustes!$B$3*H55,2))</f>
        <v/>
      </c>
      <c r="J55" s="4">
        <f>IF(H55="","",IF(Ajustes!$B$7&lt;=Ajustes!$B$2,ROUND(Ajustes!$B$6*H55,2),0))</f>
        <v/>
      </c>
      <c r="K55" s="4" t="n"/>
      <c r="L55">
        <f>IF(A55="","",SUMPRODUCT(($O$1:$Z$1+Ajustes!$B$5-1&lt;=Ajustes!$B$2)*1))</f>
        <v/>
      </c>
      <c r="M55" s="4">
        <f>IF(A55="","",SUM(O55:Z55))</f>
        <v/>
      </c>
      <c r="N55">
        <f>IF(A55="","",SUMPRODUCT(($O$1:$Z$1+Ajustes!$B$5-1&lt;=Ajustes!$B$2)*(O55:Z55&lt;I55)))</f>
        <v/>
      </c>
      <c r="O55" s="5" t="n"/>
      <c r="P55" s="5" t="n"/>
      <c r="Q55" s="5" t="n"/>
      <c r="R55" s="5" t="n"/>
      <c r="S55" s="5" t="n"/>
      <c r="T55" s="5" t="n"/>
      <c r="U55" s="5" t="n"/>
      <c r="V55" s="5" t="n"/>
      <c r="W55" s="5" t="n"/>
      <c r="X55" s="5" t="n"/>
      <c r="Y55" s="5" t="n"/>
      <c r="Z55" s="5" t="n"/>
    </row>
    <row r="56">
      <c r="D56" s="4">
        <f>IF(A56="","",MAX(0,I56*L56-M56)+MAX(0,J56-N(K56)))</f>
        <v/>
      </c>
      <c r="G56" s="5" t="n"/>
      <c r="H56" s="6">
        <f>IF(G56="","",G56/Ajustes!$B$4)</f>
        <v/>
      </c>
      <c r="I56" s="4">
        <f>IF(H56="","",ROUND(Ajustes!$B$3*H56,2))</f>
        <v/>
      </c>
      <c r="J56" s="4">
        <f>IF(H56="","",IF(Ajustes!$B$7&lt;=Ajustes!$B$2,ROUND(Ajustes!$B$6*H56,2),0))</f>
        <v/>
      </c>
      <c r="K56" s="4" t="n"/>
      <c r="L56">
        <f>IF(A56="","",SUMPRODUCT(($O$1:$Z$1+Ajustes!$B$5-1&lt;=Ajustes!$B$2)*1))</f>
        <v/>
      </c>
      <c r="M56" s="4">
        <f>IF(A56="","",SUM(O56:Z56))</f>
        <v/>
      </c>
      <c r="N56">
        <f>IF(A56="","",SUMPRODUCT(($O$1:$Z$1+Ajustes!$B$5-1&lt;=Ajustes!$B$2)*(O56:Z56&lt;I56)))</f>
        <v/>
      </c>
      <c r="O56" s="5" t="n"/>
      <c r="P56" s="5" t="n"/>
      <c r="Q56" s="5" t="n"/>
      <c r="R56" s="5" t="n"/>
      <c r="S56" s="5" t="n"/>
      <c r="T56" s="5" t="n"/>
      <c r="U56" s="5" t="n"/>
      <c r="V56" s="5" t="n"/>
      <c r="W56" s="5" t="n"/>
      <c r="X56" s="5" t="n"/>
      <c r="Y56" s="5" t="n"/>
      <c r="Z56" s="5" t="n"/>
    </row>
    <row r="57">
      <c r="D57" s="4">
        <f>IF(A57="","",MAX(0,I57*L57-M57)+MAX(0,J57-N(K57)))</f>
        <v/>
      </c>
      <c r="G57" s="5" t="n"/>
      <c r="H57" s="6">
        <f>IF(G57="","",G57/Ajustes!$B$4)</f>
        <v/>
      </c>
      <c r="I57" s="4">
        <f>IF(H57="","",ROUND(Ajustes!$B$3*H57,2))</f>
        <v/>
      </c>
      <c r="J57" s="4">
        <f>IF(H57="","",IF(Ajustes!$B$7&lt;=Ajustes!$B$2,ROUND(Ajustes!$B$6*H57,2),0))</f>
        <v/>
      </c>
      <c r="K57" s="4" t="n"/>
      <c r="L57">
        <f>IF(A57="","",SUMPRODUCT(($O$1:$Z$1+Ajustes!$B$5-1&lt;=Ajustes!$B$2)*1))</f>
        <v/>
      </c>
      <c r="M57" s="4">
        <f>IF(A57="","",SUM(O57:Z57))</f>
        <v/>
      </c>
      <c r="N57">
        <f>IF(A57="","",SUMPRODUCT(($O$1:$Z$1+Ajustes!$B$5-1&lt;=Ajustes!$B$2)*(O57:Z57&lt;I57)))</f>
        <v/>
      </c>
      <c r="O57" s="5" t="n"/>
      <c r="P57" s="5" t="n"/>
      <c r="Q57" s="5" t="n"/>
      <c r="R57" s="5" t="n"/>
      <c r="S57" s="5" t="n"/>
      <c r="T57" s="5" t="n"/>
      <c r="U57" s="5" t="n"/>
      <c r="V57" s="5" t="n"/>
      <c r="W57" s="5" t="n"/>
      <c r="X57" s="5" t="n"/>
      <c r="Y57" s="5" t="n"/>
      <c r="Z57" s="5" t="n"/>
    </row>
    <row r="58">
      <c r="D58" s="4">
        <f>IF(A58="","",MAX(0,I58*L58-M58)+MAX(0,J58-N(K58)))</f>
        <v/>
      </c>
      <c r="G58" s="5" t="n"/>
      <c r="H58" s="6">
        <f>IF(G58="","",G58/Ajustes!$B$4)</f>
        <v/>
      </c>
      <c r="I58" s="4">
        <f>IF(H58="","",ROUND(Ajustes!$B$3*H58,2))</f>
        <v/>
      </c>
      <c r="J58" s="4">
        <f>IF(H58="","",IF(Ajustes!$B$7&lt;=Ajustes!$B$2,ROUND(Ajustes!$B$6*H58,2),0))</f>
        <v/>
      </c>
      <c r="K58" s="4" t="n"/>
      <c r="L58">
        <f>IF(A58="","",SUMPRODUCT(($O$1:$Z$1+Ajustes!$B$5-1&lt;=Ajustes!$B$2)*1))</f>
        <v/>
      </c>
      <c r="M58" s="4">
        <f>IF(A58="","",SUM(O58:Z58))</f>
        <v/>
      </c>
      <c r="N58">
        <f>IF(A58="","",SUMPRODUCT(($O$1:$Z$1+Ajustes!$B$5-1&lt;=Ajustes!$B$2)*(O58:Z58&lt;I58)))</f>
        <v/>
      </c>
      <c r="O58" s="5" t="n"/>
      <c r="P58" s="5" t="n"/>
      <c r="Q58" s="5" t="n"/>
      <c r="R58" s="5" t="n"/>
      <c r="S58" s="5" t="n"/>
      <c r="T58" s="5" t="n"/>
      <c r="U58" s="5" t="n"/>
      <c r="V58" s="5" t="n"/>
      <c r="W58" s="5" t="n"/>
      <c r="X58" s="5" t="n"/>
      <c r="Y58" s="5" t="n"/>
      <c r="Z58" s="5" t="n"/>
    </row>
    <row r="59">
      <c r="D59" s="4">
        <f>IF(A59="","",MAX(0,I59*L59-M59)+MAX(0,J59-N(K59)))</f>
        <v/>
      </c>
      <c r="G59" s="5" t="n"/>
      <c r="H59" s="6">
        <f>IF(G59="","",G59/Ajustes!$B$4)</f>
        <v/>
      </c>
      <c r="I59" s="4">
        <f>IF(H59="","",ROUND(Ajustes!$B$3*H59,2))</f>
        <v/>
      </c>
      <c r="J59" s="4">
        <f>IF(H59="","",IF(Ajustes!$B$7&lt;=Ajustes!$B$2,ROUND(Ajustes!$B$6*H59,2),0))</f>
        <v/>
      </c>
      <c r="K59" s="4" t="n"/>
      <c r="L59">
        <f>IF(A59="","",SUMPRODUCT(($O$1:$Z$1+Ajustes!$B$5-1&lt;=Ajustes!$B$2)*1))</f>
        <v/>
      </c>
      <c r="M59" s="4">
        <f>IF(A59="","",SUM(O59:Z59))</f>
        <v/>
      </c>
      <c r="N59">
        <f>IF(A59="","",SUMPRODUCT(($O$1:$Z$1+Ajustes!$B$5-1&lt;=Ajustes!$B$2)*(O59:Z59&lt;I59)))</f>
        <v/>
      </c>
      <c r="O59" s="5" t="n"/>
      <c r="P59" s="5" t="n"/>
      <c r="Q59" s="5" t="n"/>
      <c r="R59" s="5" t="n"/>
      <c r="S59" s="5" t="n"/>
      <c r="T59" s="5" t="n"/>
      <c r="U59" s="5" t="n"/>
      <c r="V59" s="5" t="n"/>
      <c r="W59" s="5" t="n"/>
      <c r="X59" s="5" t="n"/>
      <c r="Y59" s="5" t="n"/>
      <c r="Z59" s="5" t="n"/>
    </row>
    <row r="60">
      <c r="D60" s="4">
        <f>IF(A60="","",MAX(0,I60*L60-M60)+MAX(0,J60-N(K60)))</f>
        <v/>
      </c>
      <c r="G60" s="5" t="n"/>
      <c r="H60" s="6">
        <f>IF(G60="","",G60/Ajustes!$B$4)</f>
        <v/>
      </c>
      <c r="I60" s="4">
        <f>IF(H60="","",ROUND(Ajustes!$B$3*H60,2))</f>
        <v/>
      </c>
      <c r="J60" s="4">
        <f>IF(H60="","",IF(Ajustes!$B$7&lt;=Ajustes!$B$2,ROUND(Ajustes!$B$6*H60,2),0))</f>
        <v/>
      </c>
      <c r="K60" s="4" t="n"/>
      <c r="L60">
        <f>IF(A60="","",SUMPRODUCT(($O$1:$Z$1+Ajustes!$B$5-1&lt;=Ajustes!$B$2)*1))</f>
        <v/>
      </c>
      <c r="M60" s="4">
        <f>IF(A60="","",SUM(O60:Z60))</f>
        <v/>
      </c>
      <c r="N60">
        <f>IF(A60="","",SUMPRODUCT(($O$1:$Z$1+Ajustes!$B$5-1&lt;=Ajustes!$B$2)*(O60:Z60&lt;I60)))</f>
        <v/>
      </c>
      <c r="O60" s="5" t="n"/>
      <c r="P60" s="5" t="n"/>
      <c r="Q60" s="5" t="n"/>
      <c r="R60" s="5" t="n"/>
      <c r="S60" s="5" t="n"/>
      <c r="T60" s="5" t="n"/>
      <c r="U60" s="5" t="n"/>
      <c r="V60" s="5" t="n"/>
      <c r="W60" s="5" t="n"/>
      <c r="X60" s="5" t="n"/>
      <c r="Y60" s="5" t="n"/>
      <c r="Z60" s="5" t="n"/>
    </row>
    <row r="61">
      <c r="D61" s="4">
        <f>IF(A61="","",MAX(0,I61*L61-M61)+MAX(0,J61-N(K61)))</f>
        <v/>
      </c>
      <c r="G61" s="5" t="n"/>
      <c r="H61" s="6">
        <f>IF(G61="","",G61/Ajustes!$B$4)</f>
        <v/>
      </c>
      <c r="I61" s="4">
        <f>IF(H61="","",ROUND(Ajustes!$B$3*H61,2))</f>
        <v/>
      </c>
      <c r="J61" s="4">
        <f>IF(H61="","",IF(Ajustes!$B$7&lt;=Ajustes!$B$2,ROUND(Ajustes!$B$6*H61,2),0))</f>
        <v/>
      </c>
      <c r="K61" s="4" t="n"/>
      <c r="L61">
        <f>IF(A61="","",SUMPRODUCT(($O$1:$Z$1+Ajustes!$B$5-1&lt;=Ajustes!$B$2)*1))</f>
        <v/>
      </c>
      <c r="M61" s="4">
        <f>IF(A61="","",SUM(O61:Z61))</f>
        <v/>
      </c>
      <c r="N61">
        <f>IF(A61="","",SUMPRODUCT(($O$1:$Z$1+Ajustes!$B$5-1&lt;=Ajustes!$B$2)*(O61:Z61&lt;I61)))</f>
        <v/>
      </c>
      <c r="O61" s="5" t="n"/>
      <c r="P61" s="5" t="n"/>
      <c r="Q61" s="5" t="n"/>
      <c r="R61" s="5" t="n"/>
      <c r="S61" s="5" t="n"/>
      <c r="T61" s="5" t="n"/>
      <c r="U61" s="5" t="n"/>
      <c r="V61" s="5" t="n"/>
      <c r="W61" s="5" t="n"/>
      <c r="X61" s="5" t="n"/>
      <c r="Y61" s="5" t="n"/>
      <c r="Z61" s="5" t="n"/>
    </row>
    <row r="62">
      <c r="D62" s="4">
        <f>IF(A62="","",MAX(0,I62*L62-M62)+MAX(0,J62-N(K62)))</f>
        <v/>
      </c>
      <c r="G62" s="5" t="n"/>
      <c r="H62" s="6">
        <f>IF(G62="","",G62/Ajustes!$B$4)</f>
        <v/>
      </c>
      <c r="I62" s="4">
        <f>IF(H62="","",ROUND(Ajustes!$B$3*H62,2))</f>
        <v/>
      </c>
      <c r="J62" s="4">
        <f>IF(H62="","",IF(Ajustes!$B$7&lt;=Ajustes!$B$2,ROUND(Ajustes!$B$6*H62,2),0))</f>
        <v/>
      </c>
      <c r="K62" s="4" t="n"/>
      <c r="L62">
        <f>IF(A62="","",SUMPRODUCT(($O$1:$Z$1+Ajustes!$B$5-1&lt;=Ajustes!$B$2)*1))</f>
        <v/>
      </c>
      <c r="M62" s="4">
        <f>IF(A62="","",SUM(O62:Z62))</f>
        <v/>
      </c>
      <c r="N62">
        <f>IF(A62="","",SUMPRODUCT(($O$1:$Z$1+Ajustes!$B$5-1&lt;=Ajustes!$B$2)*(O62:Z62&lt;I62)))</f>
        <v/>
      </c>
      <c r="O62" s="5" t="n"/>
      <c r="P62" s="5" t="n"/>
      <c r="Q62" s="5" t="n"/>
      <c r="R62" s="5" t="n"/>
      <c r="S62" s="5" t="n"/>
      <c r="T62" s="5" t="n"/>
      <c r="U62" s="5" t="n"/>
      <c r="V62" s="5" t="n"/>
      <c r="W62" s="5" t="n"/>
      <c r="X62" s="5" t="n"/>
      <c r="Y62" s="5" t="n"/>
      <c r="Z62" s="5" t="n"/>
    </row>
    <row r="63">
      <c r="D63" s="4">
        <f>IF(A63="","",MAX(0,I63*L63-M63)+MAX(0,J63-N(K63)))</f>
        <v/>
      </c>
      <c r="G63" s="5" t="n"/>
      <c r="H63" s="6">
        <f>IF(G63="","",G63/Ajustes!$B$4)</f>
        <v/>
      </c>
      <c r="I63" s="4">
        <f>IF(H63="","",ROUND(Ajustes!$B$3*H63,2))</f>
        <v/>
      </c>
      <c r="J63" s="4">
        <f>IF(H63="","",IF(Ajustes!$B$7&lt;=Ajustes!$B$2,ROUND(Ajustes!$B$6*H63,2),0))</f>
        <v/>
      </c>
      <c r="K63" s="4" t="n"/>
      <c r="L63">
        <f>IF(A63="","",SUMPRODUCT(($O$1:$Z$1+Ajustes!$B$5-1&lt;=Ajustes!$B$2)*1))</f>
        <v/>
      </c>
      <c r="M63" s="4">
        <f>IF(A63="","",SUM(O63:Z63))</f>
        <v/>
      </c>
      <c r="N63">
        <f>IF(A63="","",SUMPRODUCT(($O$1:$Z$1+Ajustes!$B$5-1&lt;=Ajustes!$B$2)*(O63:Z63&lt;I63)))</f>
        <v/>
      </c>
      <c r="O63" s="5" t="n"/>
      <c r="P63" s="5" t="n"/>
      <c r="Q63" s="5" t="n"/>
      <c r="R63" s="5" t="n"/>
      <c r="S63" s="5" t="n"/>
      <c r="T63" s="5" t="n"/>
      <c r="U63" s="5" t="n"/>
      <c r="V63" s="5" t="n"/>
      <c r="W63" s="5" t="n"/>
      <c r="X63" s="5" t="n"/>
      <c r="Y63" s="5" t="n"/>
      <c r="Z63" s="5" t="n"/>
    </row>
    <row r="64">
      <c r="D64" s="4">
        <f>IF(A64="","",MAX(0,I64*L64-M64)+MAX(0,J64-N(K64)))</f>
        <v/>
      </c>
      <c r="G64" s="5" t="n"/>
      <c r="H64" s="6">
        <f>IF(G64="","",G64/Ajustes!$B$4)</f>
        <v/>
      </c>
      <c r="I64" s="4">
        <f>IF(H64="","",ROUND(Ajustes!$B$3*H64,2))</f>
        <v/>
      </c>
      <c r="J64" s="4">
        <f>IF(H64="","",IF(Ajustes!$B$7&lt;=Ajustes!$B$2,ROUND(Ajustes!$B$6*H64,2),0))</f>
        <v/>
      </c>
      <c r="K64" s="4" t="n"/>
      <c r="L64">
        <f>IF(A64="","",SUMPRODUCT(($O$1:$Z$1+Ajustes!$B$5-1&lt;=Ajustes!$B$2)*1))</f>
        <v/>
      </c>
      <c r="M64" s="4">
        <f>IF(A64="","",SUM(O64:Z64))</f>
        <v/>
      </c>
      <c r="N64">
        <f>IF(A64="","",SUMPRODUCT(($O$1:$Z$1+Ajustes!$B$5-1&lt;=Ajustes!$B$2)*(O64:Z64&lt;I64)))</f>
        <v/>
      </c>
      <c r="O64" s="5" t="n"/>
      <c r="P64" s="5" t="n"/>
      <c r="Q64" s="5" t="n"/>
      <c r="R64" s="5" t="n"/>
      <c r="S64" s="5" t="n"/>
      <c r="T64" s="5" t="n"/>
      <c r="U64" s="5" t="n"/>
      <c r="V64" s="5" t="n"/>
      <c r="W64" s="5" t="n"/>
      <c r="X64" s="5" t="n"/>
      <c r="Y64" s="5" t="n"/>
      <c r="Z64" s="5" t="n"/>
    </row>
    <row r="65">
      <c r="D65" s="4">
        <f>IF(A65="","",MAX(0,I65*L65-M65)+MAX(0,J65-N(K65)))</f>
        <v/>
      </c>
      <c r="G65" s="5" t="n"/>
      <c r="H65" s="6">
        <f>IF(G65="","",G65/Ajustes!$B$4)</f>
        <v/>
      </c>
      <c r="I65" s="4">
        <f>IF(H65="","",ROUND(Ajustes!$B$3*H65,2))</f>
        <v/>
      </c>
      <c r="J65" s="4">
        <f>IF(H65="","",IF(Ajustes!$B$7&lt;=Ajustes!$B$2,ROUND(Ajustes!$B$6*H65,2),0))</f>
        <v/>
      </c>
      <c r="K65" s="4" t="n"/>
      <c r="L65">
        <f>IF(A65="","",SUMPRODUCT(($O$1:$Z$1+Ajustes!$B$5-1&lt;=Ajustes!$B$2)*1))</f>
        <v/>
      </c>
      <c r="M65" s="4">
        <f>IF(A65="","",SUM(O65:Z65))</f>
        <v/>
      </c>
      <c r="N65">
        <f>IF(A65="","",SUMPRODUCT(($O$1:$Z$1+Ajustes!$B$5-1&lt;=Ajustes!$B$2)*(O65:Z65&lt;I65)))</f>
        <v/>
      </c>
      <c r="O65" s="5" t="n"/>
      <c r="P65" s="5" t="n"/>
      <c r="Q65" s="5" t="n"/>
      <c r="R65" s="5" t="n"/>
      <c r="S65" s="5" t="n"/>
      <c r="T65" s="5" t="n"/>
      <c r="U65" s="5" t="n"/>
      <c r="V65" s="5" t="n"/>
      <c r="W65" s="5" t="n"/>
      <c r="X65" s="5" t="n"/>
      <c r="Y65" s="5" t="n"/>
      <c r="Z65" s="5" t="n"/>
    </row>
    <row r="66">
      <c r="D66" s="4">
        <f>IF(A66="","",MAX(0,I66*L66-M66)+MAX(0,J66-N(K66)))</f>
        <v/>
      </c>
      <c r="G66" s="5" t="n"/>
      <c r="H66" s="6">
        <f>IF(G66="","",G66/Ajustes!$B$4)</f>
        <v/>
      </c>
      <c r="I66" s="4">
        <f>IF(H66="","",ROUND(Ajustes!$B$3*H66,2))</f>
        <v/>
      </c>
      <c r="J66" s="4">
        <f>IF(H66="","",IF(Ajustes!$B$7&lt;=Ajustes!$B$2,ROUND(Ajustes!$B$6*H66,2),0))</f>
        <v/>
      </c>
      <c r="K66" s="4" t="n"/>
      <c r="L66">
        <f>IF(A66="","",SUMPRODUCT(($O$1:$Z$1+Ajustes!$B$5-1&lt;=Ajustes!$B$2)*1))</f>
        <v/>
      </c>
      <c r="M66" s="4">
        <f>IF(A66="","",SUM(O66:Z66))</f>
        <v/>
      </c>
      <c r="N66">
        <f>IF(A66="","",SUMPRODUCT(($O$1:$Z$1+Ajustes!$B$5-1&lt;=Ajustes!$B$2)*(O66:Z66&lt;I66)))</f>
        <v/>
      </c>
      <c r="O66" s="5" t="n"/>
      <c r="P66" s="5" t="n"/>
      <c r="Q66" s="5" t="n"/>
      <c r="R66" s="5" t="n"/>
      <c r="S66" s="5" t="n"/>
      <c r="T66" s="5" t="n"/>
      <c r="U66" s="5" t="n"/>
      <c r="V66" s="5" t="n"/>
      <c r="W66" s="5" t="n"/>
      <c r="X66" s="5" t="n"/>
      <c r="Y66" s="5" t="n"/>
      <c r="Z66" s="5" t="n"/>
    </row>
    <row r="67">
      <c r="D67" s="4">
        <f>IF(A67="","",MAX(0,I67*L67-M67)+MAX(0,J67-N(K67)))</f>
        <v/>
      </c>
      <c r="G67" s="5" t="n"/>
      <c r="H67" s="6">
        <f>IF(G67="","",G67/Ajustes!$B$4)</f>
        <v/>
      </c>
      <c r="I67" s="4">
        <f>IF(H67="","",ROUND(Ajustes!$B$3*H67,2))</f>
        <v/>
      </c>
      <c r="J67" s="4">
        <f>IF(H67="","",IF(Ajustes!$B$7&lt;=Ajustes!$B$2,ROUND(Ajustes!$B$6*H67,2),0))</f>
        <v/>
      </c>
      <c r="K67" s="4" t="n"/>
      <c r="L67">
        <f>IF(A67="","",SUMPRODUCT(($O$1:$Z$1+Ajustes!$B$5-1&lt;=Ajustes!$B$2)*1))</f>
        <v/>
      </c>
      <c r="M67" s="4">
        <f>IF(A67="","",SUM(O67:Z67))</f>
        <v/>
      </c>
      <c r="N67">
        <f>IF(A67="","",SUMPRODUCT(($O$1:$Z$1+Ajustes!$B$5-1&lt;=Ajustes!$B$2)*(O67:Z67&lt;I67)))</f>
        <v/>
      </c>
      <c r="O67" s="5" t="n"/>
      <c r="P67" s="5" t="n"/>
      <c r="Q67" s="5" t="n"/>
      <c r="R67" s="5" t="n"/>
      <c r="S67" s="5" t="n"/>
      <c r="T67" s="5" t="n"/>
      <c r="U67" s="5" t="n"/>
      <c r="V67" s="5" t="n"/>
      <c r="W67" s="5" t="n"/>
      <c r="X67" s="5" t="n"/>
      <c r="Y67" s="5" t="n"/>
      <c r="Z67" s="5" t="n"/>
    </row>
    <row r="68">
      <c r="D68" s="4">
        <f>IF(A68="","",MAX(0,I68*L68-M68)+MAX(0,J68-N(K68)))</f>
        <v/>
      </c>
      <c r="G68" s="5" t="n"/>
      <c r="H68" s="6">
        <f>IF(G68="","",G68/Ajustes!$B$4)</f>
        <v/>
      </c>
      <c r="I68" s="4">
        <f>IF(H68="","",ROUND(Ajustes!$B$3*H68,2))</f>
        <v/>
      </c>
      <c r="J68" s="4">
        <f>IF(H68="","",IF(Ajustes!$B$7&lt;=Ajustes!$B$2,ROUND(Ajustes!$B$6*H68,2),0))</f>
        <v/>
      </c>
      <c r="K68" s="4" t="n"/>
      <c r="L68">
        <f>IF(A68="","",SUMPRODUCT(($O$1:$Z$1+Ajustes!$B$5-1&lt;=Ajustes!$B$2)*1))</f>
        <v/>
      </c>
      <c r="M68" s="4">
        <f>IF(A68="","",SUM(O68:Z68))</f>
        <v/>
      </c>
      <c r="N68">
        <f>IF(A68="","",SUMPRODUCT(($O$1:$Z$1+Ajustes!$B$5-1&lt;=Ajustes!$B$2)*(O68:Z68&lt;I68)))</f>
        <v/>
      </c>
      <c r="O68" s="5" t="n"/>
      <c r="P68" s="5" t="n"/>
      <c r="Q68" s="5" t="n"/>
      <c r="R68" s="5" t="n"/>
      <c r="S68" s="5" t="n"/>
      <c r="T68" s="5" t="n"/>
      <c r="U68" s="5" t="n"/>
      <c r="V68" s="5" t="n"/>
      <c r="W68" s="5" t="n"/>
      <c r="X68" s="5" t="n"/>
      <c r="Y68" s="5" t="n"/>
      <c r="Z68" s="5" t="n"/>
    </row>
    <row r="69">
      <c r="D69" s="4">
        <f>IF(A69="","",MAX(0,I69*L69-M69)+MAX(0,J69-N(K69)))</f>
        <v/>
      </c>
      <c r="G69" s="5" t="n"/>
      <c r="H69" s="6">
        <f>IF(G69="","",G69/Ajustes!$B$4)</f>
        <v/>
      </c>
      <c r="I69" s="4">
        <f>IF(H69="","",ROUND(Ajustes!$B$3*H69,2))</f>
        <v/>
      </c>
      <c r="J69" s="4">
        <f>IF(H69="","",IF(Ajustes!$B$7&lt;=Ajustes!$B$2,ROUND(Ajustes!$B$6*H69,2),0))</f>
        <v/>
      </c>
      <c r="K69" s="4" t="n"/>
      <c r="L69">
        <f>IF(A69="","",SUMPRODUCT(($O$1:$Z$1+Ajustes!$B$5-1&lt;=Ajustes!$B$2)*1))</f>
        <v/>
      </c>
      <c r="M69" s="4">
        <f>IF(A69="","",SUM(O69:Z69))</f>
        <v/>
      </c>
      <c r="N69">
        <f>IF(A69="","",SUMPRODUCT(($O$1:$Z$1+Ajustes!$B$5-1&lt;=Ajustes!$B$2)*(O69:Z69&lt;I69)))</f>
        <v/>
      </c>
      <c r="O69" s="5" t="n"/>
      <c r="P69" s="5" t="n"/>
      <c r="Q69" s="5" t="n"/>
      <c r="R69" s="5" t="n"/>
      <c r="S69" s="5" t="n"/>
      <c r="T69" s="5" t="n"/>
      <c r="U69" s="5" t="n"/>
      <c r="V69" s="5" t="n"/>
      <c r="W69" s="5" t="n"/>
      <c r="X69" s="5" t="n"/>
      <c r="Y69" s="5" t="n"/>
      <c r="Z69" s="5" t="n"/>
    </row>
    <row r="70">
      <c r="D70" s="4">
        <f>IF(A70="","",MAX(0,I70*L70-M70)+MAX(0,J70-N(K70)))</f>
        <v/>
      </c>
      <c r="G70" s="5" t="n"/>
      <c r="H70" s="6">
        <f>IF(G70="","",G70/Ajustes!$B$4)</f>
        <v/>
      </c>
      <c r="I70" s="4">
        <f>IF(H70="","",ROUND(Ajustes!$B$3*H70,2))</f>
        <v/>
      </c>
      <c r="J70" s="4">
        <f>IF(H70="","",IF(Ajustes!$B$7&lt;=Ajustes!$B$2,ROUND(Ajustes!$B$6*H70,2),0))</f>
        <v/>
      </c>
      <c r="K70" s="4" t="n"/>
      <c r="L70">
        <f>IF(A70="","",SUMPRODUCT(($O$1:$Z$1+Ajustes!$B$5-1&lt;=Ajustes!$B$2)*1))</f>
        <v/>
      </c>
      <c r="M70" s="4">
        <f>IF(A70="","",SUM(O70:Z70))</f>
        <v/>
      </c>
      <c r="N70">
        <f>IF(A70="","",SUMPRODUCT(($O$1:$Z$1+Ajustes!$B$5-1&lt;=Ajustes!$B$2)*(O70:Z70&lt;I70)))</f>
        <v/>
      </c>
      <c r="O70" s="5" t="n"/>
      <c r="P70" s="5" t="n"/>
      <c r="Q70" s="5" t="n"/>
      <c r="R70" s="5" t="n"/>
      <c r="S70" s="5" t="n"/>
      <c r="T70" s="5" t="n"/>
      <c r="U70" s="5" t="n"/>
      <c r="V70" s="5" t="n"/>
      <c r="W70" s="5" t="n"/>
      <c r="X70" s="5" t="n"/>
      <c r="Y70" s="5" t="n"/>
      <c r="Z70" s="5" t="n"/>
    </row>
    <row r="71">
      <c r="D71" s="4">
        <f>IF(A71="","",MAX(0,I71*L71-M71)+MAX(0,J71-N(K71)))</f>
        <v/>
      </c>
      <c r="G71" s="5" t="n"/>
      <c r="H71" s="6">
        <f>IF(G71="","",G71/Ajustes!$B$4)</f>
        <v/>
      </c>
      <c r="I71" s="4">
        <f>IF(H71="","",ROUND(Ajustes!$B$3*H71,2))</f>
        <v/>
      </c>
      <c r="J71" s="4">
        <f>IF(H71="","",IF(Ajustes!$B$7&lt;=Ajustes!$B$2,ROUND(Ajustes!$B$6*H71,2),0))</f>
        <v/>
      </c>
      <c r="K71" s="4" t="n"/>
      <c r="L71">
        <f>IF(A71="","",SUMPRODUCT(($O$1:$Z$1+Ajustes!$B$5-1&lt;=Ajustes!$B$2)*1))</f>
        <v/>
      </c>
      <c r="M71" s="4">
        <f>IF(A71="","",SUM(O71:Z71))</f>
        <v/>
      </c>
      <c r="N71">
        <f>IF(A71="","",SUMPRODUCT(($O$1:$Z$1+Ajustes!$B$5-1&lt;=Ajustes!$B$2)*(O71:Z71&lt;I71)))</f>
        <v/>
      </c>
      <c r="O71" s="5" t="n"/>
      <c r="P71" s="5" t="n"/>
      <c r="Q71" s="5" t="n"/>
      <c r="R71" s="5" t="n"/>
      <c r="S71" s="5" t="n"/>
      <c r="T71" s="5" t="n"/>
      <c r="U71" s="5" t="n"/>
      <c r="V71" s="5" t="n"/>
      <c r="W71" s="5" t="n"/>
      <c r="X71" s="5" t="n"/>
      <c r="Y71" s="5" t="n"/>
      <c r="Z71" s="5" t="n"/>
    </row>
    <row r="72">
      <c r="D72" s="4">
        <f>IF(A72="","",MAX(0,I72*L72-M72)+MAX(0,J72-N(K72)))</f>
        <v/>
      </c>
      <c r="G72" s="5" t="n"/>
      <c r="H72" s="6">
        <f>IF(G72="","",G72/Ajustes!$B$4)</f>
        <v/>
      </c>
      <c r="I72" s="4">
        <f>IF(H72="","",ROUND(Ajustes!$B$3*H72,2))</f>
        <v/>
      </c>
      <c r="J72" s="4">
        <f>IF(H72="","",IF(Ajustes!$B$7&lt;=Ajustes!$B$2,ROUND(Ajustes!$B$6*H72,2),0))</f>
        <v/>
      </c>
      <c r="K72" s="4" t="n"/>
      <c r="L72">
        <f>IF(A72="","",SUMPRODUCT(($O$1:$Z$1+Ajustes!$B$5-1&lt;=Ajustes!$B$2)*1))</f>
        <v/>
      </c>
      <c r="M72" s="4">
        <f>IF(A72="","",SUM(O72:Z72))</f>
        <v/>
      </c>
      <c r="N72">
        <f>IF(A72="","",SUMPRODUCT(($O$1:$Z$1+Ajustes!$B$5-1&lt;=Ajustes!$B$2)*(O72:Z72&lt;I72)))</f>
        <v/>
      </c>
      <c r="O72" s="5" t="n"/>
      <c r="P72" s="5" t="n"/>
      <c r="Q72" s="5" t="n"/>
      <c r="R72" s="5" t="n"/>
      <c r="S72" s="5" t="n"/>
      <c r="T72" s="5" t="n"/>
      <c r="U72" s="5" t="n"/>
      <c r="V72" s="5" t="n"/>
      <c r="W72" s="5" t="n"/>
      <c r="X72" s="5" t="n"/>
      <c r="Y72" s="5" t="n"/>
      <c r="Z72" s="5" t="n"/>
    </row>
    <row r="73">
      <c r="D73" s="4">
        <f>IF(A73="","",MAX(0,I73*L73-M73)+MAX(0,J73-N(K73)))</f>
        <v/>
      </c>
      <c r="G73" s="5" t="n"/>
      <c r="H73" s="6">
        <f>IF(G73="","",G73/Ajustes!$B$4)</f>
        <v/>
      </c>
      <c r="I73" s="4">
        <f>IF(H73="","",ROUND(Ajustes!$B$3*H73,2))</f>
        <v/>
      </c>
      <c r="J73" s="4">
        <f>IF(H73="","",IF(Ajustes!$B$7&lt;=Ajustes!$B$2,ROUND(Ajustes!$B$6*H73,2),0))</f>
        <v/>
      </c>
      <c r="K73" s="4" t="n"/>
      <c r="L73">
        <f>IF(A73="","",SUMPRODUCT(($O$1:$Z$1+Ajustes!$B$5-1&lt;=Ajustes!$B$2)*1))</f>
        <v/>
      </c>
      <c r="M73" s="4">
        <f>IF(A73="","",SUM(O73:Z73))</f>
        <v/>
      </c>
      <c r="N73">
        <f>IF(A73="","",SUMPRODUCT(($O$1:$Z$1+Ajustes!$B$5-1&lt;=Ajustes!$B$2)*(O73:Z73&lt;I73)))</f>
        <v/>
      </c>
      <c r="O73" s="5" t="n"/>
      <c r="P73" s="5" t="n"/>
      <c r="Q73" s="5" t="n"/>
      <c r="R73" s="5" t="n"/>
      <c r="S73" s="5" t="n"/>
      <c r="T73" s="5" t="n"/>
      <c r="U73" s="5" t="n"/>
      <c r="V73" s="5" t="n"/>
      <c r="W73" s="5" t="n"/>
      <c r="X73" s="5" t="n"/>
      <c r="Y73" s="5" t="n"/>
      <c r="Z73" s="5" t="n"/>
    </row>
    <row r="74">
      <c r="D74" s="4">
        <f>IF(A74="","",MAX(0,I74*L74-M74)+MAX(0,J74-N(K74)))</f>
        <v/>
      </c>
      <c r="G74" s="5" t="n"/>
      <c r="H74" s="6">
        <f>IF(G74="","",G74/Ajustes!$B$4)</f>
        <v/>
      </c>
      <c r="I74" s="4">
        <f>IF(H74="","",ROUND(Ajustes!$B$3*H74,2))</f>
        <v/>
      </c>
      <c r="J74" s="4">
        <f>IF(H74="","",IF(Ajustes!$B$7&lt;=Ajustes!$B$2,ROUND(Ajustes!$B$6*H74,2),0))</f>
        <v/>
      </c>
      <c r="K74" s="4" t="n"/>
      <c r="L74">
        <f>IF(A74="","",SUMPRODUCT(($O$1:$Z$1+Ajustes!$B$5-1&lt;=Ajustes!$B$2)*1))</f>
        <v/>
      </c>
      <c r="M74" s="4">
        <f>IF(A74="","",SUM(O74:Z74))</f>
        <v/>
      </c>
      <c r="N74">
        <f>IF(A74="","",SUMPRODUCT(($O$1:$Z$1+Ajustes!$B$5-1&lt;=Ajustes!$B$2)*(O74:Z74&lt;I74)))</f>
        <v/>
      </c>
      <c r="O74" s="5" t="n"/>
      <c r="P74" s="5" t="n"/>
      <c r="Q74" s="5" t="n"/>
      <c r="R74" s="5" t="n"/>
      <c r="S74" s="5" t="n"/>
      <c r="T74" s="5" t="n"/>
      <c r="U74" s="5" t="n"/>
      <c r="V74" s="5" t="n"/>
      <c r="W74" s="5" t="n"/>
      <c r="X74" s="5" t="n"/>
      <c r="Y74" s="5" t="n"/>
      <c r="Z74" s="5" t="n"/>
    </row>
    <row r="75">
      <c r="D75" s="4">
        <f>IF(A75="","",MAX(0,I75*L75-M75)+MAX(0,J75-N(K75)))</f>
        <v/>
      </c>
      <c r="G75" s="5" t="n"/>
      <c r="H75" s="6">
        <f>IF(G75="","",G75/Ajustes!$B$4)</f>
        <v/>
      </c>
      <c r="I75" s="4">
        <f>IF(H75="","",ROUND(Ajustes!$B$3*H75,2))</f>
        <v/>
      </c>
      <c r="J75" s="4">
        <f>IF(H75="","",IF(Ajustes!$B$7&lt;=Ajustes!$B$2,ROUND(Ajustes!$B$6*H75,2),0))</f>
        <v/>
      </c>
      <c r="K75" s="4" t="n"/>
      <c r="L75">
        <f>IF(A75="","",SUMPRODUCT(($O$1:$Z$1+Ajustes!$B$5-1&lt;=Ajustes!$B$2)*1))</f>
        <v/>
      </c>
      <c r="M75" s="4">
        <f>IF(A75="","",SUM(O75:Z75))</f>
        <v/>
      </c>
      <c r="N75">
        <f>IF(A75="","",SUMPRODUCT(($O$1:$Z$1+Ajustes!$B$5-1&lt;=Ajustes!$B$2)*(O75:Z75&lt;I75)))</f>
        <v/>
      </c>
      <c r="O75" s="5" t="n"/>
      <c r="P75" s="5" t="n"/>
      <c r="Q75" s="5" t="n"/>
      <c r="R75" s="5" t="n"/>
      <c r="S75" s="5" t="n"/>
      <c r="T75" s="5" t="n"/>
      <c r="U75" s="5" t="n"/>
      <c r="V75" s="5" t="n"/>
      <c r="W75" s="5" t="n"/>
      <c r="X75" s="5" t="n"/>
      <c r="Y75" s="5" t="n"/>
      <c r="Z75" s="5" t="n"/>
    </row>
    <row r="76">
      <c r="D76" s="4">
        <f>IF(A76="","",MAX(0,I76*L76-M76)+MAX(0,J76-N(K76)))</f>
        <v/>
      </c>
      <c r="G76" s="5" t="n"/>
      <c r="H76" s="6">
        <f>IF(G76="","",G76/Ajustes!$B$4)</f>
        <v/>
      </c>
      <c r="I76" s="4">
        <f>IF(H76="","",ROUND(Ajustes!$B$3*H76,2))</f>
        <v/>
      </c>
      <c r="J76" s="4">
        <f>IF(H76="","",IF(Ajustes!$B$7&lt;=Ajustes!$B$2,ROUND(Ajustes!$B$6*H76,2),0))</f>
        <v/>
      </c>
      <c r="K76" s="4" t="n"/>
      <c r="L76">
        <f>IF(A76="","",SUMPRODUCT(($O$1:$Z$1+Ajustes!$B$5-1&lt;=Ajustes!$B$2)*1))</f>
        <v/>
      </c>
      <c r="M76" s="4">
        <f>IF(A76="","",SUM(O76:Z76))</f>
        <v/>
      </c>
      <c r="N76">
        <f>IF(A76="","",SUMPRODUCT(($O$1:$Z$1+Ajustes!$B$5-1&lt;=Ajustes!$B$2)*(O76:Z76&lt;I76)))</f>
        <v/>
      </c>
      <c r="O76" s="5" t="n"/>
      <c r="P76" s="5" t="n"/>
      <c r="Q76" s="5" t="n"/>
      <c r="R76" s="5" t="n"/>
      <c r="S76" s="5" t="n"/>
      <c r="T76" s="5" t="n"/>
      <c r="U76" s="5" t="n"/>
      <c r="V76" s="5" t="n"/>
      <c r="W76" s="5" t="n"/>
      <c r="X76" s="5" t="n"/>
      <c r="Y76" s="5" t="n"/>
      <c r="Z76" s="5" t="n"/>
    </row>
    <row r="77">
      <c r="D77" s="4">
        <f>IF(A77="","",MAX(0,I77*L77-M77)+MAX(0,J77-N(K77)))</f>
        <v/>
      </c>
      <c r="G77" s="5" t="n"/>
      <c r="H77" s="6">
        <f>IF(G77="","",G77/Ajustes!$B$4)</f>
        <v/>
      </c>
      <c r="I77" s="4">
        <f>IF(H77="","",ROUND(Ajustes!$B$3*H77,2))</f>
        <v/>
      </c>
      <c r="J77" s="4">
        <f>IF(H77="","",IF(Ajustes!$B$7&lt;=Ajustes!$B$2,ROUND(Ajustes!$B$6*H77,2),0))</f>
        <v/>
      </c>
      <c r="K77" s="4" t="n"/>
      <c r="L77">
        <f>IF(A77="","",SUMPRODUCT(($O$1:$Z$1+Ajustes!$B$5-1&lt;=Ajustes!$B$2)*1))</f>
        <v/>
      </c>
      <c r="M77" s="4">
        <f>IF(A77="","",SUM(O77:Z77))</f>
        <v/>
      </c>
      <c r="N77">
        <f>IF(A77="","",SUMPRODUCT(($O$1:$Z$1+Ajustes!$B$5-1&lt;=Ajustes!$B$2)*(O77:Z77&lt;I77)))</f>
        <v/>
      </c>
      <c r="O77" s="5" t="n"/>
      <c r="P77" s="5" t="n"/>
      <c r="Q77" s="5" t="n"/>
      <c r="R77" s="5" t="n"/>
      <c r="S77" s="5" t="n"/>
      <c r="T77" s="5" t="n"/>
      <c r="U77" s="5" t="n"/>
      <c r="V77" s="5" t="n"/>
      <c r="W77" s="5" t="n"/>
      <c r="X77" s="5" t="n"/>
      <c r="Y77" s="5" t="n"/>
      <c r="Z77" s="5" t="n"/>
    </row>
    <row r="78">
      <c r="D78" s="4">
        <f>IF(A78="","",MAX(0,I78*L78-M78)+MAX(0,J78-N(K78)))</f>
        <v/>
      </c>
      <c r="G78" s="5" t="n"/>
      <c r="H78" s="6">
        <f>IF(G78="","",G78/Ajustes!$B$4)</f>
        <v/>
      </c>
      <c r="I78" s="4">
        <f>IF(H78="","",ROUND(Ajustes!$B$3*H78,2))</f>
        <v/>
      </c>
      <c r="J78" s="4">
        <f>IF(H78="","",IF(Ajustes!$B$7&lt;=Ajustes!$B$2,ROUND(Ajustes!$B$6*H78,2),0))</f>
        <v/>
      </c>
      <c r="K78" s="4" t="n"/>
      <c r="L78">
        <f>IF(A78="","",SUMPRODUCT(($O$1:$Z$1+Ajustes!$B$5-1&lt;=Ajustes!$B$2)*1))</f>
        <v/>
      </c>
      <c r="M78" s="4">
        <f>IF(A78="","",SUM(O78:Z78))</f>
        <v/>
      </c>
      <c r="N78">
        <f>IF(A78="","",SUMPRODUCT(($O$1:$Z$1+Ajustes!$B$5-1&lt;=Ajustes!$B$2)*(O78:Z78&lt;I78)))</f>
        <v/>
      </c>
      <c r="O78" s="5" t="n"/>
      <c r="P78" s="5" t="n"/>
      <c r="Q78" s="5" t="n"/>
      <c r="R78" s="5" t="n"/>
      <c r="S78" s="5" t="n"/>
      <c r="T78" s="5" t="n"/>
      <c r="U78" s="5" t="n"/>
      <c r="V78" s="5" t="n"/>
      <c r="W78" s="5" t="n"/>
      <c r="X78" s="5" t="n"/>
      <c r="Y78" s="5" t="n"/>
      <c r="Z78" s="5" t="n"/>
    </row>
    <row r="79">
      <c r="D79" s="4">
        <f>IF(A79="","",MAX(0,I79*L79-M79)+MAX(0,J79-N(K79)))</f>
        <v/>
      </c>
      <c r="G79" s="5" t="n"/>
      <c r="H79" s="6">
        <f>IF(G79="","",G79/Ajustes!$B$4)</f>
        <v/>
      </c>
      <c r="I79" s="4">
        <f>IF(H79="","",ROUND(Ajustes!$B$3*H79,2))</f>
        <v/>
      </c>
      <c r="J79" s="4">
        <f>IF(H79="","",IF(Ajustes!$B$7&lt;=Ajustes!$B$2,ROUND(Ajustes!$B$6*H79,2),0))</f>
        <v/>
      </c>
      <c r="K79" s="4" t="n"/>
      <c r="L79">
        <f>IF(A79="","",SUMPRODUCT(($O$1:$Z$1+Ajustes!$B$5-1&lt;=Ajustes!$B$2)*1))</f>
        <v/>
      </c>
      <c r="M79" s="4">
        <f>IF(A79="","",SUM(O79:Z79))</f>
        <v/>
      </c>
      <c r="N79">
        <f>IF(A79="","",SUMPRODUCT(($O$1:$Z$1+Ajustes!$B$5-1&lt;=Ajustes!$B$2)*(O79:Z79&lt;I79)))</f>
        <v/>
      </c>
      <c r="O79" s="5" t="n"/>
      <c r="P79" s="5" t="n"/>
      <c r="Q79" s="5" t="n"/>
      <c r="R79" s="5" t="n"/>
      <c r="S79" s="5" t="n"/>
      <c r="T79" s="5" t="n"/>
      <c r="U79" s="5" t="n"/>
      <c r="V79" s="5" t="n"/>
      <c r="W79" s="5" t="n"/>
      <c r="X79" s="5" t="n"/>
      <c r="Y79" s="5" t="n"/>
      <c r="Z79" s="5" t="n"/>
    </row>
    <row r="80">
      <c r="D80" s="4">
        <f>IF(A80="","",MAX(0,I80*L80-M80)+MAX(0,J80-N(K80)))</f>
        <v/>
      </c>
      <c r="G80" s="5" t="n"/>
      <c r="H80" s="6">
        <f>IF(G80="","",G80/Ajustes!$B$4)</f>
        <v/>
      </c>
      <c r="I80" s="4">
        <f>IF(H80="","",ROUND(Ajustes!$B$3*H80,2))</f>
        <v/>
      </c>
      <c r="J80" s="4">
        <f>IF(H80="","",IF(Ajustes!$B$7&lt;=Ajustes!$B$2,ROUND(Ajustes!$B$6*H80,2),0))</f>
        <v/>
      </c>
      <c r="K80" s="4" t="n"/>
      <c r="L80">
        <f>IF(A80="","",SUMPRODUCT(($O$1:$Z$1+Ajustes!$B$5-1&lt;=Ajustes!$B$2)*1))</f>
        <v/>
      </c>
      <c r="M80" s="4">
        <f>IF(A80="","",SUM(O80:Z80))</f>
        <v/>
      </c>
      <c r="N80">
        <f>IF(A80="","",SUMPRODUCT(($O$1:$Z$1+Ajustes!$B$5-1&lt;=Ajustes!$B$2)*(O80:Z80&lt;I80)))</f>
        <v/>
      </c>
      <c r="O80" s="5" t="n"/>
      <c r="P80" s="5" t="n"/>
      <c r="Q80" s="5" t="n"/>
      <c r="R80" s="5" t="n"/>
      <c r="S80" s="5" t="n"/>
      <c r="T80" s="5" t="n"/>
      <c r="U80" s="5" t="n"/>
      <c r="V80" s="5" t="n"/>
      <c r="W80" s="5" t="n"/>
      <c r="X80" s="5" t="n"/>
      <c r="Y80" s="5" t="n"/>
      <c r="Z80" s="5" t="n"/>
    </row>
    <row r="81">
      <c r="D81" s="4">
        <f>IF(A81="","",MAX(0,I81*L81-M81)+MAX(0,J81-N(K81)))</f>
        <v/>
      </c>
      <c r="G81" s="5" t="n"/>
      <c r="H81" s="6">
        <f>IF(G81="","",G81/Ajustes!$B$4)</f>
        <v/>
      </c>
      <c r="I81" s="4">
        <f>IF(H81="","",ROUND(Ajustes!$B$3*H81,2))</f>
        <v/>
      </c>
      <c r="J81" s="4">
        <f>IF(H81="","",IF(Ajustes!$B$7&lt;=Ajustes!$B$2,ROUND(Ajustes!$B$6*H81,2),0))</f>
        <v/>
      </c>
      <c r="K81" s="4" t="n"/>
      <c r="L81">
        <f>IF(A81="","",SUMPRODUCT(($O$1:$Z$1+Ajustes!$B$5-1&lt;=Ajustes!$B$2)*1))</f>
        <v/>
      </c>
      <c r="M81" s="4">
        <f>IF(A81="","",SUM(O81:Z81))</f>
        <v/>
      </c>
      <c r="N81">
        <f>IF(A81="","",SUMPRODUCT(($O$1:$Z$1+Ajustes!$B$5-1&lt;=Ajustes!$B$2)*(O81:Z81&lt;I81)))</f>
        <v/>
      </c>
      <c r="O81" s="5" t="n"/>
      <c r="P81" s="5" t="n"/>
      <c r="Q81" s="5" t="n"/>
      <c r="R81" s="5" t="n"/>
      <c r="S81" s="5" t="n"/>
      <c r="T81" s="5" t="n"/>
      <c r="U81" s="5" t="n"/>
      <c r="V81" s="5" t="n"/>
      <c r="W81" s="5" t="n"/>
      <c r="X81" s="5" t="n"/>
      <c r="Y81" s="5" t="n"/>
      <c r="Z81" s="5" t="n"/>
    </row>
    <row r="82">
      <c r="D82" s="4">
        <f>IF(A82="","",MAX(0,I82*L82-M82)+MAX(0,J82-N(K82)))</f>
        <v/>
      </c>
      <c r="G82" s="5" t="n"/>
      <c r="H82" s="6">
        <f>IF(G82="","",G82/Ajustes!$B$4)</f>
        <v/>
      </c>
      <c r="I82" s="4">
        <f>IF(H82="","",ROUND(Ajustes!$B$3*H82,2))</f>
        <v/>
      </c>
      <c r="J82" s="4">
        <f>IF(H82="","",IF(Ajustes!$B$7&lt;=Ajustes!$B$2,ROUND(Ajustes!$B$6*H82,2),0))</f>
        <v/>
      </c>
      <c r="K82" s="4" t="n"/>
      <c r="L82">
        <f>IF(A82="","",SUMPRODUCT(($O$1:$Z$1+Ajustes!$B$5-1&lt;=Ajustes!$B$2)*1))</f>
        <v/>
      </c>
      <c r="M82" s="4">
        <f>IF(A82="","",SUM(O82:Z82))</f>
        <v/>
      </c>
      <c r="N82">
        <f>IF(A82="","",SUMPRODUCT(($O$1:$Z$1+Ajustes!$B$5-1&lt;=Ajustes!$B$2)*(O82:Z82&lt;I82)))</f>
        <v/>
      </c>
      <c r="O82" s="5" t="n"/>
      <c r="P82" s="5" t="n"/>
      <c r="Q82" s="5" t="n"/>
      <c r="R82" s="5" t="n"/>
      <c r="S82" s="5" t="n"/>
      <c r="T82" s="5" t="n"/>
      <c r="U82" s="5" t="n"/>
      <c r="V82" s="5" t="n"/>
      <c r="W82" s="5" t="n"/>
      <c r="X82" s="5" t="n"/>
      <c r="Y82" s="5" t="n"/>
      <c r="Z82" s="5" t="n"/>
    </row>
    <row r="83">
      <c r="D83" s="4">
        <f>IF(A83="","",MAX(0,I83*L83-M83)+MAX(0,J83-N(K83)))</f>
        <v/>
      </c>
      <c r="G83" s="5" t="n"/>
      <c r="H83" s="6">
        <f>IF(G83="","",G83/Ajustes!$B$4)</f>
        <v/>
      </c>
      <c r="I83" s="4">
        <f>IF(H83="","",ROUND(Ajustes!$B$3*H83,2))</f>
        <v/>
      </c>
      <c r="J83" s="4">
        <f>IF(H83="","",IF(Ajustes!$B$7&lt;=Ajustes!$B$2,ROUND(Ajustes!$B$6*H83,2),0))</f>
        <v/>
      </c>
      <c r="K83" s="4" t="n"/>
      <c r="L83">
        <f>IF(A83="","",SUMPRODUCT(($O$1:$Z$1+Ajustes!$B$5-1&lt;=Ajustes!$B$2)*1))</f>
        <v/>
      </c>
      <c r="M83" s="4">
        <f>IF(A83="","",SUM(O83:Z83))</f>
        <v/>
      </c>
      <c r="N83">
        <f>IF(A83="","",SUMPRODUCT(($O$1:$Z$1+Ajustes!$B$5-1&lt;=Ajustes!$B$2)*(O83:Z83&lt;I83)))</f>
        <v/>
      </c>
      <c r="O83" s="5" t="n"/>
      <c r="P83" s="5" t="n"/>
      <c r="Q83" s="5" t="n"/>
      <c r="R83" s="5" t="n"/>
      <c r="S83" s="5" t="n"/>
      <c r="T83" s="5" t="n"/>
      <c r="U83" s="5" t="n"/>
      <c r="V83" s="5" t="n"/>
      <c r="W83" s="5" t="n"/>
      <c r="X83" s="5" t="n"/>
      <c r="Y83" s="5" t="n"/>
      <c r="Z83" s="5" t="n"/>
    </row>
    <row r="84">
      <c r="D84" s="4">
        <f>IF(A84="","",MAX(0,I84*L84-M84)+MAX(0,J84-N(K84)))</f>
        <v/>
      </c>
      <c r="G84" s="5" t="n"/>
      <c r="H84" s="6">
        <f>IF(G84="","",G84/Ajustes!$B$4)</f>
        <v/>
      </c>
      <c r="I84" s="4">
        <f>IF(H84="","",ROUND(Ajustes!$B$3*H84,2))</f>
        <v/>
      </c>
      <c r="J84" s="4">
        <f>IF(H84="","",IF(Ajustes!$B$7&lt;=Ajustes!$B$2,ROUND(Ajustes!$B$6*H84,2),0))</f>
        <v/>
      </c>
      <c r="K84" s="4" t="n"/>
      <c r="L84">
        <f>IF(A84="","",SUMPRODUCT(($O$1:$Z$1+Ajustes!$B$5-1&lt;=Ajustes!$B$2)*1))</f>
        <v/>
      </c>
      <c r="M84" s="4">
        <f>IF(A84="","",SUM(O84:Z84))</f>
        <v/>
      </c>
      <c r="N84">
        <f>IF(A84="","",SUMPRODUCT(($O$1:$Z$1+Ajustes!$B$5-1&lt;=Ajustes!$B$2)*(O84:Z84&lt;I84)))</f>
        <v/>
      </c>
      <c r="O84" s="5" t="n"/>
      <c r="P84" s="5" t="n"/>
      <c r="Q84" s="5" t="n"/>
      <c r="R84" s="5" t="n"/>
      <c r="S84" s="5" t="n"/>
      <c r="T84" s="5" t="n"/>
      <c r="U84" s="5" t="n"/>
      <c r="V84" s="5" t="n"/>
      <c r="W84" s="5" t="n"/>
      <c r="X84" s="5" t="n"/>
      <c r="Y84" s="5" t="n"/>
      <c r="Z84" s="5" t="n"/>
    </row>
    <row r="85">
      <c r="D85" s="4">
        <f>IF(A85="","",MAX(0,I85*L85-M85)+MAX(0,J85-N(K85)))</f>
        <v/>
      </c>
      <c r="G85" s="5" t="n"/>
      <c r="H85" s="6">
        <f>IF(G85="","",G85/Ajustes!$B$4)</f>
        <v/>
      </c>
      <c r="I85" s="4">
        <f>IF(H85="","",ROUND(Ajustes!$B$3*H85,2))</f>
        <v/>
      </c>
      <c r="J85" s="4">
        <f>IF(H85="","",IF(Ajustes!$B$7&lt;=Ajustes!$B$2,ROUND(Ajustes!$B$6*H85,2),0))</f>
        <v/>
      </c>
      <c r="K85" s="4" t="n"/>
      <c r="L85">
        <f>IF(A85="","",SUMPRODUCT(($O$1:$Z$1+Ajustes!$B$5-1&lt;=Ajustes!$B$2)*1))</f>
        <v/>
      </c>
      <c r="M85" s="4">
        <f>IF(A85="","",SUM(O85:Z85))</f>
        <v/>
      </c>
      <c r="N85">
        <f>IF(A85="","",SUMPRODUCT(($O$1:$Z$1+Ajustes!$B$5-1&lt;=Ajustes!$B$2)*(O85:Z85&lt;I85)))</f>
        <v/>
      </c>
      <c r="O85" s="5" t="n"/>
      <c r="P85" s="5" t="n"/>
      <c r="Q85" s="5" t="n"/>
      <c r="R85" s="5" t="n"/>
      <c r="S85" s="5" t="n"/>
      <c r="T85" s="5" t="n"/>
      <c r="U85" s="5" t="n"/>
      <c r="V85" s="5" t="n"/>
      <c r="W85" s="5" t="n"/>
      <c r="X85" s="5" t="n"/>
      <c r="Y85" s="5" t="n"/>
      <c r="Z85" s="5" t="n"/>
    </row>
    <row r="86">
      <c r="D86" s="4">
        <f>IF(A86="","",MAX(0,I86*L86-M86)+MAX(0,J86-N(K86)))</f>
        <v/>
      </c>
      <c r="G86" s="5" t="n"/>
      <c r="H86" s="6">
        <f>IF(G86="","",G86/Ajustes!$B$4)</f>
        <v/>
      </c>
      <c r="I86" s="4">
        <f>IF(H86="","",ROUND(Ajustes!$B$3*H86,2))</f>
        <v/>
      </c>
      <c r="J86" s="4">
        <f>IF(H86="","",IF(Ajustes!$B$7&lt;=Ajustes!$B$2,ROUND(Ajustes!$B$6*H86,2),0))</f>
        <v/>
      </c>
      <c r="K86" s="4" t="n"/>
      <c r="L86">
        <f>IF(A86="","",SUMPRODUCT(($O$1:$Z$1+Ajustes!$B$5-1&lt;=Ajustes!$B$2)*1))</f>
        <v/>
      </c>
      <c r="M86" s="4">
        <f>IF(A86="","",SUM(O86:Z86))</f>
        <v/>
      </c>
      <c r="N86">
        <f>IF(A86="","",SUMPRODUCT(($O$1:$Z$1+Ajustes!$B$5-1&lt;=Ajustes!$B$2)*(O86:Z86&lt;I86)))</f>
        <v/>
      </c>
      <c r="O86" s="5" t="n"/>
      <c r="P86" s="5" t="n"/>
      <c r="Q86" s="5" t="n"/>
      <c r="R86" s="5" t="n"/>
      <c r="S86" s="5" t="n"/>
      <c r="T86" s="5" t="n"/>
      <c r="U86" s="5" t="n"/>
      <c r="V86" s="5" t="n"/>
      <c r="W86" s="5" t="n"/>
      <c r="X86" s="5" t="n"/>
      <c r="Y86" s="5" t="n"/>
      <c r="Z86" s="5" t="n"/>
    </row>
    <row r="87">
      <c r="D87" s="4">
        <f>IF(A87="","",MAX(0,I87*L87-M87)+MAX(0,J87-N(K87)))</f>
        <v/>
      </c>
      <c r="G87" s="5" t="n"/>
      <c r="H87" s="6">
        <f>IF(G87="","",G87/Ajustes!$B$4)</f>
        <v/>
      </c>
      <c r="I87" s="4">
        <f>IF(H87="","",ROUND(Ajustes!$B$3*H87,2))</f>
        <v/>
      </c>
      <c r="J87" s="4">
        <f>IF(H87="","",IF(Ajustes!$B$7&lt;=Ajustes!$B$2,ROUND(Ajustes!$B$6*H87,2),0))</f>
        <v/>
      </c>
      <c r="K87" s="4" t="n"/>
      <c r="L87">
        <f>IF(A87="","",SUMPRODUCT(($O$1:$Z$1+Ajustes!$B$5-1&lt;=Ajustes!$B$2)*1))</f>
        <v/>
      </c>
      <c r="M87" s="4">
        <f>IF(A87="","",SUM(O87:Z87))</f>
        <v/>
      </c>
      <c r="N87">
        <f>IF(A87="","",SUMPRODUCT(($O$1:$Z$1+Ajustes!$B$5-1&lt;=Ajustes!$B$2)*(O87:Z87&lt;I87)))</f>
        <v/>
      </c>
      <c r="O87" s="5" t="n"/>
      <c r="P87" s="5" t="n"/>
      <c r="Q87" s="5" t="n"/>
      <c r="R87" s="5" t="n"/>
      <c r="S87" s="5" t="n"/>
      <c r="T87" s="5" t="n"/>
      <c r="U87" s="5" t="n"/>
      <c r="V87" s="5" t="n"/>
      <c r="W87" s="5" t="n"/>
      <c r="X87" s="5" t="n"/>
      <c r="Y87" s="5" t="n"/>
      <c r="Z87" s="5" t="n"/>
    </row>
    <row r="88">
      <c r="D88" s="4">
        <f>IF(A88="","",MAX(0,I88*L88-M88)+MAX(0,J88-N(K88)))</f>
        <v/>
      </c>
      <c r="G88" s="5" t="n"/>
      <c r="H88" s="6">
        <f>IF(G88="","",G88/Ajustes!$B$4)</f>
        <v/>
      </c>
      <c r="I88" s="4">
        <f>IF(H88="","",ROUND(Ajustes!$B$3*H88,2))</f>
        <v/>
      </c>
      <c r="J88" s="4">
        <f>IF(H88="","",IF(Ajustes!$B$7&lt;=Ajustes!$B$2,ROUND(Ajustes!$B$6*H88,2),0))</f>
        <v/>
      </c>
      <c r="K88" s="4" t="n"/>
      <c r="L88">
        <f>IF(A88="","",SUMPRODUCT(($O$1:$Z$1+Ajustes!$B$5-1&lt;=Ajustes!$B$2)*1))</f>
        <v/>
      </c>
      <c r="M88" s="4">
        <f>IF(A88="","",SUM(O88:Z88))</f>
        <v/>
      </c>
      <c r="N88">
        <f>IF(A88="","",SUMPRODUCT(($O$1:$Z$1+Ajustes!$B$5-1&lt;=Ajustes!$B$2)*(O88:Z88&lt;I88)))</f>
        <v/>
      </c>
      <c r="O88" s="5" t="n"/>
      <c r="P88" s="5" t="n"/>
      <c r="Q88" s="5" t="n"/>
      <c r="R88" s="5" t="n"/>
      <c r="S88" s="5" t="n"/>
      <c r="T88" s="5" t="n"/>
      <c r="U88" s="5" t="n"/>
      <c r="V88" s="5" t="n"/>
      <c r="W88" s="5" t="n"/>
      <c r="X88" s="5" t="n"/>
      <c r="Y88" s="5" t="n"/>
      <c r="Z88" s="5" t="n"/>
    </row>
    <row r="89">
      <c r="D89" s="4">
        <f>IF(A89="","",MAX(0,I89*L89-M89)+MAX(0,J89-N(K89)))</f>
        <v/>
      </c>
      <c r="G89" s="5" t="n"/>
      <c r="H89" s="6">
        <f>IF(G89="","",G89/Ajustes!$B$4)</f>
        <v/>
      </c>
      <c r="I89" s="4">
        <f>IF(H89="","",ROUND(Ajustes!$B$3*H89,2))</f>
        <v/>
      </c>
      <c r="J89" s="4">
        <f>IF(H89="","",IF(Ajustes!$B$7&lt;=Ajustes!$B$2,ROUND(Ajustes!$B$6*H89,2),0))</f>
        <v/>
      </c>
      <c r="K89" s="4" t="n"/>
      <c r="L89">
        <f>IF(A89="","",SUMPRODUCT(($O$1:$Z$1+Ajustes!$B$5-1&lt;=Ajustes!$B$2)*1))</f>
        <v/>
      </c>
      <c r="M89" s="4">
        <f>IF(A89="","",SUM(O89:Z89))</f>
        <v/>
      </c>
      <c r="N89">
        <f>IF(A89="","",SUMPRODUCT(($O$1:$Z$1+Ajustes!$B$5-1&lt;=Ajustes!$B$2)*(O89:Z89&lt;I89)))</f>
        <v/>
      </c>
      <c r="O89" s="5" t="n"/>
      <c r="P89" s="5" t="n"/>
      <c r="Q89" s="5" t="n"/>
      <c r="R89" s="5" t="n"/>
      <c r="S89" s="5" t="n"/>
      <c r="T89" s="5" t="n"/>
      <c r="U89" s="5" t="n"/>
      <c r="V89" s="5" t="n"/>
      <c r="W89" s="5" t="n"/>
      <c r="X89" s="5" t="n"/>
      <c r="Y89" s="5" t="n"/>
      <c r="Z89" s="5" t="n"/>
    </row>
    <row r="90">
      <c r="D90" s="4">
        <f>IF(A90="","",MAX(0,I90*L90-M90)+MAX(0,J90-N(K90)))</f>
        <v/>
      </c>
      <c r="G90" s="5" t="n"/>
      <c r="H90" s="6">
        <f>IF(G90="","",G90/Ajustes!$B$4)</f>
        <v/>
      </c>
      <c r="I90" s="4">
        <f>IF(H90="","",ROUND(Ajustes!$B$3*H90,2))</f>
        <v/>
      </c>
      <c r="J90" s="4">
        <f>IF(H90="","",IF(Ajustes!$B$7&lt;=Ajustes!$B$2,ROUND(Ajustes!$B$6*H90,2),0))</f>
        <v/>
      </c>
      <c r="K90" s="4" t="n"/>
      <c r="L90">
        <f>IF(A90="","",SUMPRODUCT(($O$1:$Z$1+Ajustes!$B$5-1&lt;=Ajustes!$B$2)*1))</f>
        <v/>
      </c>
      <c r="M90" s="4">
        <f>IF(A90="","",SUM(O90:Z90))</f>
        <v/>
      </c>
      <c r="N90">
        <f>IF(A90="","",SUMPRODUCT(($O$1:$Z$1+Ajustes!$B$5-1&lt;=Ajustes!$B$2)*(O90:Z90&lt;I90)))</f>
        <v/>
      </c>
      <c r="O90" s="5" t="n"/>
      <c r="P90" s="5" t="n"/>
      <c r="Q90" s="5" t="n"/>
      <c r="R90" s="5" t="n"/>
      <c r="S90" s="5" t="n"/>
      <c r="T90" s="5" t="n"/>
      <c r="U90" s="5" t="n"/>
      <c r="V90" s="5" t="n"/>
      <c r="W90" s="5" t="n"/>
      <c r="X90" s="5" t="n"/>
      <c r="Y90" s="5" t="n"/>
      <c r="Z90" s="5" t="n"/>
    </row>
    <row r="91">
      <c r="D91" s="4">
        <f>IF(A91="","",MAX(0,I91*L91-M91)+MAX(0,J91-N(K91)))</f>
        <v/>
      </c>
      <c r="G91" s="5" t="n"/>
      <c r="H91" s="6">
        <f>IF(G91="","",G91/Ajustes!$B$4)</f>
        <v/>
      </c>
      <c r="I91" s="4">
        <f>IF(H91="","",ROUND(Ajustes!$B$3*H91,2))</f>
        <v/>
      </c>
      <c r="J91" s="4">
        <f>IF(H91="","",IF(Ajustes!$B$7&lt;=Ajustes!$B$2,ROUND(Ajustes!$B$6*H91,2),0))</f>
        <v/>
      </c>
      <c r="K91" s="4" t="n"/>
      <c r="L91">
        <f>IF(A91="","",SUMPRODUCT(($O$1:$Z$1+Ajustes!$B$5-1&lt;=Ajustes!$B$2)*1))</f>
        <v/>
      </c>
      <c r="M91" s="4">
        <f>IF(A91="","",SUM(O91:Z91))</f>
        <v/>
      </c>
      <c r="N91">
        <f>IF(A91="","",SUMPRODUCT(($O$1:$Z$1+Ajustes!$B$5-1&lt;=Ajustes!$B$2)*(O91:Z91&lt;I91)))</f>
        <v/>
      </c>
      <c r="O91" s="5" t="n"/>
      <c r="P91" s="5" t="n"/>
      <c r="Q91" s="5" t="n"/>
      <c r="R91" s="5" t="n"/>
      <c r="S91" s="5" t="n"/>
      <c r="T91" s="5" t="n"/>
      <c r="U91" s="5" t="n"/>
      <c r="V91" s="5" t="n"/>
      <c r="W91" s="5" t="n"/>
      <c r="X91" s="5" t="n"/>
      <c r="Y91" s="5" t="n"/>
      <c r="Z91" s="5" t="n"/>
    </row>
    <row r="92">
      <c r="D92" s="4">
        <f>IF(A92="","",MAX(0,I92*L92-M92)+MAX(0,J92-N(K92)))</f>
        <v/>
      </c>
      <c r="G92" s="5" t="n"/>
      <c r="H92" s="6">
        <f>IF(G92="","",G92/Ajustes!$B$4)</f>
        <v/>
      </c>
      <c r="I92" s="4">
        <f>IF(H92="","",ROUND(Ajustes!$B$3*H92,2))</f>
        <v/>
      </c>
      <c r="J92" s="4">
        <f>IF(H92="","",IF(Ajustes!$B$7&lt;=Ajustes!$B$2,ROUND(Ajustes!$B$6*H92,2),0))</f>
        <v/>
      </c>
      <c r="K92" s="4" t="n"/>
      <c r="L92">
        <f>IF(A92="","",SUMPRODUCT(($O$1:$Z$1+Ajustes!$B$5-1&lt;=Ajustes!$B$2)*1))</f>
        <v/>
      </c>
      <c r="M92" s="4">
        <f>IF(A92="","",SUM(O92:Z92))</f>
        <v/>
      </c>
      <c r="N92">
        <f>IF(A92="","",SUMPRODUCT(($O$1:$Z$1+Ajustes!$B$5-1&lt;=Ajustes!$B$2)*(O92:Z92&lt;I92)))</f>
        <v/>
      </c>
      <c r="O92" s="5" t="n"/>
      <c r="P92" s="5" t="n"/>
      <c r="Q92" s="5" t="n"/>
      <c r="R92" s="5" t="n"/>
      <c r="S92" s="5" t="n"/>
      <c r="T92" s="5" t="n"/>
      <c r="U92" s="5" t="n"/>
      <c r="V92" s="5" t="n"/>
      <c r="W92" s="5" t="n"/>
      <c r="X92" s="5" t="n"/>
      <c r="Y92" s="5" t="n"/>
      <c r="Z92" s="5" t="n"/>
    </row>
    <row r="93">
      <c r="D93" s="4">
        <f>IF(A93="","",MAX(0,I93*L93-M93)+MAX(0,J93-N(K93)))</f>
        <v/>
      </c>
      <c r="G93" s="5" t="n"/>
      <c r="H93" s="6">
        <f>IF(G93="","",G93/Ajustes!$B$4)</f>
        <v/>
      </c>
      <c r="I93" s="4">
        <f>IF(H93="","",ROUND(Ajustes!$B$3*H93,2))</f>
        <v/>
      </c>
      <c r="J93" s="4">
        <f>IF(H93="","",IF(Ajustes!$B$7&lt;=Ajustes!$B$2,ROUND(Ajustes!$B$6*H93,2),0))</f>
        <v/>
      </c>
      <c r="K93" s="4" t="n"/>
      <c r="L93">
        <f>IF(A93="","",SUMPRODUCT(($O$1:$Z$1+Ajustes!$B$5-1&lt;=Ajustes!$B$2)*1))</f>
        <v/>
      </c>
      <c r="M93" s="4">
        <f>IF(A93="","",SUM(O93:Z93))</f>
        <v/>
      </c>
      <c r="N93">
        <f>IF(A93="","",SUMPRODUCT(($O$1:$Z$1+Ajustes!$B$5-1&lt;=Ajustes!$B$2)*(O93:Z93&lt;I93)))</f>
        <v/>
      </c>
      <c r="O93" s="5" t="n"/>
      <c r="P93" s="5" t="n"/>
      <c r="Q93" s="5" t="n"/>
      <c r="R93" s="5" t="n"/>
      <c r="S93" s="5" t="n"/>
      <c r="T93" s="5" t="n"/>
      <c r="U93" s="5" t="n"/>
      <c r="V93" s="5" t="n"/>
      <c r="W93" s="5" t="n"/>
      <c r="X93" s="5" t="n"/>
      <c r="Y93" s="5" t="n"/>
      <c r="Z93" s="5" t="n"/>
    </row>
    <row r="94">
      <c r="D94" s="4">
        <f>IF(A94="","",MAX(0,I94*L94-M94)+MAX(0,J94-N(K94)))</f>
        <v/>
      </c>
      <c r="G94" s="5" t="n"/>
      <c r="H94" s="6">
        <f>IF(G94="","",G94/Ajustes!$B$4)</f>
        <v/>
      </c>
      <c r="I94" s="4">
        <f>IF(H94="","",ROUND(Ajustes!$B$3*H94,2))</f>
        <v/>
      </c>
      <c r="J94" s="4">
        <f>IF(H94="","",IF(Ajustes!$B$7&lt;=Ajustes!$B$2,ROUND(Ajustes!$B$6*H94,2),0))</f>
        <v/>
      </c>
      <c r="K94" s="4" t="n"/>
      <c r="L94">
        <f>IF(A94="","",SUMPRODUCT(($O$1:$Z$1+Ajustes!$B$5-1&lt;=Ajustes!$B$2)*1))</f>
        <v/>
      </c>
      <c r="M94" s="4">
        <f>IF(A94="","",SUM(O94:Z94))</f>
        <v/>
      </c>
      <c r="N94">
        <f>IF(A94="","",SUMPRODUCT(($O$1:$Z$1+Ajustes!$B$5-1&lt;=Ajustes!$B$2)*(O94:Z94&lt;I94)))</f>
        <v/>
      </c>
      <c r="O94" s="5" t="n"/>
      <c r="P94" s="5" t="n"/>
      <c r="Q94" s="5" t="n"/>
      <c r="R94" s="5" t="n"/>
      <c r="S94" s="5" t="n"/>
      <c r="T94" s="5" t="n"/>
      <c r="U94" s="5" t="n"/>
      <c r="V94" s="5" t="n"/>
      <c r="W94" s="5" t="n"/>
      <c r="X94" s="5" t="n"/>
      <c r="Y94" s="5" t="n"/>
      <c r="Z94" s="5" t="n"/>
    </row>
    <row r="95">
      <c r="D95" s="4">
        <f>IF(A95="","",MAX(0,I95*L95-M95)+MAX(0,J95-N(K95)))</f>
        <v/>
      </c>
      <c r="G95" s="5" t="n"/>
      <c r="H95" s="6">
        <f>IF(G95="","",G95/Ajustes!$B$4)</f>
        <v/>
      </c>
      <c r="I95" s="4">
        <f>IF(H95="","",ROUND(Ajustes!$B$3*H95,2))</f>
        <v/>
      </c>
      <c r="J95" s="4">
        <f>IF(H95="","",IF(Ajustes!$B$7&lt;=Ajustes!$B$2,ROUND(Ajustes!$B$6*H95,2),0))</f>
        <v/>
      </c>
      <c r="K95" s="4" t="n"/>
      <c r="L95">
        <f>IF(A95="","",SUMPRODUCT(($O$1:$Z$1+Ajustes!$B$5-1&lt;=Ajustes!$B$2)*1))</f>
        <v/>
      </c>
      <c r="M95" s="4">
        <f>IF(A95="","",SUM(O95:Z95))</f>
        <v/>
      </c>
      <c r="N95">
        <f>IF(A95="","",SUMPRODUCT(($O$1:$Z$1+Ajustes!$B$5-1&lt;=Ajustes!$B$2)*(O95:Z95&lt;I95)))</f>
        <v/>
      </c>
      <c r="O95" s="5" t="n"/>
      <c r="P95" s="5" t="n"/>
      <c r="Q95" s="5" t="n"/>
      <c r="R95" s="5" t="n"/>
      <c r="S95" s="5" t="n"/>
      <c r="T95" s="5" t="n"/>
      <c r="U95" s="5" t="n"/>
      <c r="V95" s="5" t="n"/>
      <c r="W95" s="5" t="n"/>
      <c r="X95" s="5" t="n"/>
      <c r="Y95" s="5" t="n"/>
      <c r="Z95" s="5" t="n"/>
    </row>
    <row r="96">
      <c r="D96" s="4">
        <f>IF(A96="","",MAX(0,I96*L96-M96)+MAX(0,J96-N(K96)))</f>
        <v/>
      </c>
      <c r="G96" s="5" t="n"/>
      <c r="H96" s="6">
        <f>IF(G96="","",G96/Ajustes!$B$4)</f>
        <v/>
      </c>
      <c r="I96" s="4">
        <f>IF(H96="","",ROUND(Ajustes!$B$3*H96,2))</f>
        <v/>
      </c>
      <c r="J96" s="4">
        <f>IF(H96="","",IF(Ajustes!$B$7&lt;=Ajustes!$B$2,ROUND(Ajustes!$B$6*H96,2),0))</f>
        <v/>
      </c>
      <c r="K96" s="4" t="n"/>
      <c r="L96">
        <f>IF(A96="","",SUMPRODUCT(($O$1:$Z$1+Ajustes!$B$5-1&lt;=Ajustes!$B$2)*1))</f>
        <v/>
      </c>
      <c r="M96" s="4">
        <f>IF(A96="","",SUM(O96:Z96))</f>
        <v/>
      </c>
      <c r="N96">
        <f>IF(A96="","",SUMPRODUCT(($O$1:$Z$1+Ajustes!$B$5-1&lt;=Ajustes!$B$2)*(O96:Z96&lt;I96)))</f>
        <v/>
      </c>
      <c r="O96" s="5" t="n"/>
      <c r="P96" s="5" t="n"/>
      <c r="Q96" s="5" t="n"/>
      <c r="R96" s="5" t="n"/>
      <c r="S96" s="5" t="n"/>
      <c r="T96" s="5" t="n"/>
      <c r="U96" s="5" t="n"/>
      <c r="V96" s="5" t="n"/>
      <c r="W96" s="5" t="n"/>
      <c r="X96" s="5" t="n"/>
      <c r="Y96" s="5" t="n"/>
      <c r="Z96" s="5" t="n"/>
    </row>
    <row r="97">
      <c r="D97" s="4">
        <f>IF(A97="","",MAX(0,I97*L97-M97)+MAX(0,J97-N(K97)))</f>
        <v/>
      </c>
      <c r="G97" s="5" t="n"/>
      <c r="H97" s="6">
        <f>IF(G97="","",G97/Ajustes!$B$4)</f>
        <v/>
      </c>
      <c r="I97" s="4">
        <f>IF(H97="","",ROUND(Ajustes!$B$3*H97,2))</f>
        <v/>
      </c>
      <c r="J97" s="4">
        <f>IF(H97="","",IF(Ajustes!$B$7&lt;=Ajustes!$B$2,ROUND(Ajustes!$B$6*H97,2),0))</f>
        <v/>
      </c>
      <c r="K97" s="4" t="n"/>
      <c r="L97">
        <f>IF(A97="","",SUMPRODUCT(($O$1:$Z$1+Ajustes!$B$5-1&lt;=Ajustes!$B$2)*1))</f>
        <v/>
      </c>
      <c r="M97" s="4">
        <f>IF(A97="","",SUM(O97:Z97))</f>
        <v/>
      </c>
      <c r="N97">
        <f>IF(A97="","",SUMPRODUCT(($O$1:$Z$1+Ajustes!$B$5-1&lt;=Ajustes!$B$2)*(O97:Z97&lt;I97)))</f>
        <v/>
      </c>
      <c r="O97" s="5" t="n"/>
      <c r="P97" s="5" t="n"/>
      <c r="Q97" s="5" t="n"/>
      <c r="R97" s="5" t="n"/>
      <c r="S97" s="5" t="n"/>
      <c r="T97" s="5" t="n"/>
      <c r="U97" s="5" t="n"/>
      <c r="V97" s="5" t="n"/>
      <c r="W97" s="5" t="n"/>
      <c r="X97" s="5" t="n"/>
      <c r="Y97" s="5" t="n"/>
      <c r="Z97" s="5" t="n"/>
    </row>
    <row r="98">
      <c r="D98" s="4">
        <f>IF(A98="","",MAX(0,I98*L98-M98)+MAX(0,J98-N(K98)))</f>
        <v/>
      </c>
      <c r="G98" s="5" t="n"/>
      <c r="H98" s="6">
        <f>IF(G98="","",G98/Ajustes!$B$4)</f>
        <v/>
      </c>
      <c r="I98" s="4">
        <f>IF(H98="","",ROUND(Ajustes!$B$3*H98,2))</f>
        <v/>
      </c>
      <c r="J98" s="4">
        <f>IF(H98="","",IF(Ajustes!$B$7&lt;=Ajustes!$B$2,ROUND(Ajustes!$B$6*H98,2),0))</f>
        <v/>
      </c>
      <c r="K98" s="4" t="n"/>
      <c r="L98">
        <f>IF(A98="","",SUMPRODUCT(($O$1:$Z$1+Ajustes!$B$5-1&lt;=Ajustes!$B$2)*1))</f>
        <v/>
      </c>
      <c r="M98" s="4">
        <f>IF(A98="","",SUM(O98:Z98))</f>
        <v/>
      </c>
      <c r="N98">
        <f>IF(A98="","",SUMPRODUCT(($O$1:$Z$1+Ajustes!$B$5-1&lt;=Ajustes!$B$2)*(O98:Z98&lt;I98)))</f>
        <v/>
      </c>
      <c r="O98" s="5" t="n"/>
      <c r="P98" s="5" t="n"/>
      <c r="Q98" s="5" t="n"/>
      <c r="R98" s="5" t="n"/>
      <c r="S98" s="5" t="n"/>
      <c r="T98" s="5" t="n"/>
      <c r="U98" s="5" t="n"/>
      <c r="V98" s="5" t="n"/>
      <c r="W98" s="5" t="n"/>
      <c r="X98" s="5" t="n"/>
      <c r="Y98" s="5" t="n"/>
      <c r="Z98" s="5" t="n"/>
    </row>
    <row r="99">
      <c r="D99" s="4">
        <f>IF(A99="","",MAX(0,I99*L99-M99)+MAX(0,J99-N(K99)))</f>
        <v/>
      </c>
      <c r="G99" s="5" t="n"/>
      <c r="H99" s="6">
        <f>IF(G99="","",G99/Ajustes!$B$4)</f>
        <v/>
      </c>
      <c r="I99" s="4">
        <f>IF(H99="","",ROUND(Ajustes!$B$3*H99,2))</f>
        <v/>
      </c>
      <c r="J99" s="4">
        <f>IF(H99="","",IF(Ajustes!$B$7&lt;=Ajustes!$B$2,ROUND(Ajustes!$B$6*H99,2),0))</f>
        <v/>
      </c>
      <c r="K99" s="4" t="n"/>
      <c r="L99">
        <f>IF(A99="","",SUMPRODUCT(($O$1:$Z$1+Ajustes!$B$5-1&lt;=Ajustes!$B$2)*1))</f>
        <v/>
      </c>
      <c r="M99" s="4">
        <f>IF(A99="","",SUM(O99:Z99))</f>
        <v/>
      </c>
      <c r="N99">
        <f>IF(A99="","",SUMPRODUCT(($O$1:$Z$1+Ajustes!$B$5-1&lt;=Ajustes!$B$2)*(O99:Z99&lt;I99)))</f>
        <v/>
      </c>
      <c r="O99" s="5" t="n"/>
      <c r="P99" s="5" t="n"/>
      <c r="Q99" s="5" t="n"/>
      <c r="R99" s="5" t="n"/>
      <c r="S99" s="5" t="n"/>
      <c r="T99" s="5" t="n"/>
      <c r="U99" s="5" t="n"/>
      <c r="V99" s="5" t="n"/>
      <c r="W99" s="5" t="n"/>
      <c r="X99" s="5" t="n"/>
      <c r="Y99" s="5" t="n"/>
      <c r="Z99" s="5" t="n"/>
    </row>
    <row r="100">
      <c r="D100" s="4">
        <f>IF(A100="","",MAX(0,I100*L100-M100)+MAX(0,J100-N(K100)))</f>
        <v/>
      </c>
      <c r="G100" s="5" t="n"/>
      <c r="H100" s="6">
        <f>IF(G100="","",G100/Ajustes!$B$4)</f>
        <v/>
      </c>
      <c r="I100" s="4">
        <f>IF(H100="","",ROUND(Ajustes!$B$3*H100,2))</f>
        <v/>
      </c>
      <c r="J100" s="4">
        <f>IF(H100="","",IF(Ajustes!$B$7&lt;=Ajustes!$B$2,ROUND(Ajustes!$B$6*H100,2),0))</f>
        <v/>
      </c>
      <c r="K100" s="4" t="n"/>
      <c r="L100">
        <f>IF(A100="","",SUMPRODUCT(($O$1:$Z$1+Ajustes!$B$5-1&lt;=Ajustes!$B$2)*1))</f>
        <v/>
      </c>
      <c r="M100" s="4">
        <f>IF(A100="","",SUM(O100:Z100))</f>
        <v/>
      </c>
      <c r="N100">
        <f>IF(A100="","",SUMPRODUCT(($O$1:$Z$1+Ajustes!$B$5-1&lt;=Ajustes!$B$2)*(O100:Z100&lt;I100)))</f>
        <v/>
      </c>
      <c r="O100" s="5" t="n"/>
      <c r="P100" s="5" t="n"/>
      <c r="Q100" s="5" t="n"/>
      <c r="R100" s="5" t="n"/>
      <c r="S100" s="5" t="n"/>
      <c r="T100" s="5" t="n"/>
      <c r="U100" s="5" t="n"/>
      <c r="V100" s="5" t="n"/>
      <c r="W100" s="5" t="n"/>
      <c r="X100" s="5" t="n"/>
      <c r="Y100" s="5" t="n"/>
      <c r="Z100" s="5" t="n"/>
    </row>
    <row r="101">
      <c r="D101" s="4">
        <f>IF(A101="","",MAX(0,I101*L101-M101)+MAX(0,J101-N(K101)))</f>
        <v/>
      </c>
      <c r="G101" s="5" t="n"/>
      <c r="H101" s="6">
        <f>IF(G101="","",G101/Ajustes!$B$4)</f>
        <v/>
      </c>
      <c r="I101" s="4">
        <f>IF(H101="","",ROUND(Ajustes!$B$3*H101,2))</f>
        <v/>
      </c>
      <c r="J101" s="4">
        <f>IF(H101="","",IF(Ajustes!$B$7&lt;=Ajustes!$B$2,ROUND(Ajustes!$B$6*H101,2),0))</f>
        <v/>
      </c>
      <c r="K101" s="4" t="n"/>
      <c r="L101">
        <f>IF(A101="","",SUMPRODUCT(($O$1:$Z$1+Ajustes!$B$5-1&lt;=Ajustes!$B$2)*1))</f>
        <v/>
      </c>
      <c r="M101" s="4">
        <f>IF(A101="","",SUM(O101:Z101))</f>
        <v/>
      </c>
      <c r="N101">
        <f>IF(A101="","",SUMPRODUCT(($O$1:$Z$1+Ajustes!$B$5-1&lt;=Ajustes!$B$2)*(O101:Z101&lt;I101)))</f>
        <v/>
      </c>
      <c r="O101" s="5" t="n"/>
      <c r="P101" s="5" t="n"/>
      <c r="Q101" s="5" t="n"/>
      <c r="R101" s="5" t="n"/>
      <c r="S101" s="5" t="n"/>
      <c r="T101" s="5" t="n"/>
      <c r="U101" s="5" t="n"/>
      <c r="V101" s="5" t="n"/>
      <c r="W101" s="5" t="n"/>
      <c r="X101" s="5" t="n"/>
      <c r="Y101" s="5" t="n"/>
      <c r="Z101" s="5" t="n"/>
    </row>
    <row r="102">
      <c r="D102" s="4">
        <f>IF(A102="","",MAX(0,I102*L102-M102)+MAX(0,J102-N(K102)))</f>
        <v/>
      </c>
      <c r="G102" s="5" t="n"/>
      <c r="H102" s="6">
        <f>IF(G102="","",G102/Ajustes!$B$4)</f>
        <v/>
      </c>
      <c r="I102" s="4">
        <f>IF(H102="","",ROUND(Ajustes!$B$3*H102,2))</f>
        <v/>
      </c>
      <c r="J102" s="4">
        <f>IF(H102="","",IF(Ajustes!$B$7&lt;=Ajustes!$B$2,ROUND(Ajustes!$B$6*H102,2),0))</f>
        <v/>
      </c>
      <c r="K102" s="4" t="n"/>
      <c r="L102">
        <f>IF(A102="","",SUMPRODUCT(($O$1:$Z$1+Ajustes!$B$5-1&lt;=Ajustes!$B$2)*1))</f>
        <v/>
      </c>
      <c r="M102" s="4">
        <f>IF(A102="","",SUM(O102:Z102))</f>
        <v/>
      </c>
      <c r="N102">
        <f>IF(A102="","",SUMPRODUCT(($O$1:$Z$1+Ajustes!$B$5-1&lt;=Ajustes!$B$2)*(O102:Z102&lt;I102)))</f>
        <v/>
      </c>
      <c r="O102" s="5" t="n"/>
      <c r="P102" s="5" t="n"/>
      <c r="Q102" s="5" t="n"/>
      <c r="R102" s="5" t="n"/>
      <c r="S102" s="5" t="n"/>
      <c r="T102" s="5" t="n"/>
      <c r="U102" s="5" t="n"/>
      <c r="V102" s="5" t="n"/>
      <c r="W102" s="5" t="n"/>
      <c r="X102" s="5" t="n"/>
      <c r="Y102" s="5" t="n"/>
      <c r="Z102" s="5" t="n"/>
    </row>
    <row r="103">
      <c r="D103" s="4">
        <f>IF(A103="","",MAX(0,I103*L103-M103)+MAX(0,J103-N(K103)))</f>
        <v/>
      </c>
      <c r="G103" s="5" t="n"/>
      <c r="H103" s="6">
        <f>IF(G103="","",G103/Ajustes!$B$4)</f>
        <v/>
      </c>
      <c r="I103" s="4">
        <f>IF(H103="","",ROUND(Ajustes!$B$3*H103,2))</f>
        <v/>
      </c>
      <c r="J103" s="4">
        <f>IF(H103="","",IF(Ajustes!$B$7&lt;=Ajustes!$B$2,ROUND(Ajustes!$B$6*H103,2),0))</f>
        <v/>
      </c>
      <c r="K103" s="4" t="n"/>
      <c r="L103">
        <f>IF(A103="","",SUMPRODUCT(($O$1:$Z$1+Ajustes!$B$5-1&lt;=Ajustes!$B$2)*1))</f>
        <v/>
      </c>
      <c r="M103" s="4">
        <f>IF(A103="","",SUM(O103:Z103))</f>
        <v/>
      </c>
      <c r="N103">
        <f>IF(A103="","",SUMPRODUCT(($O$1:$Z$1+Ajustes!$B$5-1&lt;=Ajustes!$B$2)*(O103:Z103&lt;I103)))</f>
        <v/>
      </c>
      <c r="O103" s="5" t="n"/>
      <c r="P103" s="5" t="n"/>
      <c r="Q103" s="5" t="n"/>
      <c r="R103" s="5" t="n"/>
      <c r="S103" s="5" t="n"/>
      <c r="T103" s="5" t="n"/>
      <c r="U103" s="5" t="n"/>
      <c r="V103" s="5" t="n"/>
      <c r="W103" s="5" t="n"/>
      <c r="X103" s="5" t="n"/>
      <c r="Y103" s="5" t="n"/>
      <c r="Z103" s="5" t="n"/>
    </row>
    <row r="104">
      <c r="D104" s="4">
        <f>IF(A104="","",MAX(0,I104*L104-M104)+MAX(0,J104-N(K104)))</f>
        <v/>
      </c>
      <c r="G104" s="5" t="n"/>
      <c r="H104" s="6">
        <f>IF(G104="","",G104/Ajustes!$B$4)</f>
        <v/>
      </c>
      <c r="I104" s="4">
        <f>IF(H104="","",ROUND(Ajustes!$B$3*H104,2))</f>
        <v/>
      </c>
      <c r="J104" s="4">
        <f>IF(H104="","",IF(Ajustes!$B$7&lt;=Ajustes!$B$2,ROUND(Ajustes!$B$6*H104,2),0))</f>
        <v/>
      </c>
      <c r="K104" s="4" t="n"/>
      <c r="L104">
        <f>IF(A104="","",SUMPRODUCT(($O$1:$Z$1+Ajustes!$B$5-1&lt;=Ajustes!$B$2)*1))</f>
        <v/>
      </c>
      <c r="M104" s="4">
        <f>IF(A104="","",SUM(O104:Z104))</f>
        <v/>
      </c>
      <c r="N104">
        <f>IF(A104="","",SUMPRODUCT(($O$1:$Z$1+Ajustes!$B$5-1&lt;=Ajustes!$B$2)*(O104:Z104&lt;I104)))</f>
        <v/>
      </c>
      <c r="O104" s="5" t="n"/>
      <c r="P104" s="5" t="n"/>
      <c r="Q104" s="5" t="n"/>
      <c r="R104" s="5" t="n"/>
      <c r="S104" s="5" t="n"/>
      <c r="T104" s="5" t="n"/>
      <c r="U104" s="5" t="n"/>
      <c r="V104" s="5" t="n"/>
      <c r="W104" s="5" t="n"/>
      <c r="X104" s="5" t="n"/>
      <c r="Y104" s="5" t="n"/>
      <c r="Z104" s="5" t="n"/>
    </row>
    <row r="105">
      <c r="D105" s="4">
        <f>IF(A105="","",MAX(0,I105*L105-M105)+MAX(0,J105-N(K105)))</f>
        <v/>
      </c>
      <c r="G105" s="5" t="n"/>
      <c r="H105" s="6">
        <f>IF(G105="","",G105/Ajustes!$B$4)</f>
        <v/>
      </c>
      <c r="I105" s="4">
        <f>IF(H105="","",ROUND(Ajustes!$B$3*H105,2))</f>
        <v/>
      </c>
      <c r="J105" s="4">
        <f>IF(H105="","",IF(Ajustes!$B$7&lt;=Ajustes!$B$2,ROUND(Ajustes!$B$6*H105,2),0))</f>
        <v/>
      </c>
      <c r="K105" s="4" t="n"/>
      <c r="L105">
        <f>IF(A105="","",SUMPRODUCT(($O$1:$Z$1+Ajustes!$B$5-1&lt;=Ajustes!$B$2)*1))</f>
        <v/>
      </c>
      <c r="M105" s="4">
        <f>IF(A105="","",SUM(O105:Z105))</f>
        <v/>
      </c>
      <c r="N105">
        <f>IF(A105="","",SUMPRODUCT(($O$1:$Z$1+Ajustes!$B$5-1&lt;=Ajustes!$B$2)*(O105:Z105&lt;I105)))</f>
        <v/>
      </c>
      <c r="O105" s="5" t="n"/>
      <c r="P105" s="5" t="n"/>
      <c r="Q105" s="5" t="n"/>
      <c r="R105" s="5" t="n"/>
      <c r="S105" s="5" t="n"/>
      <c r="T105" s="5" t="n"/>
      <c r="U105" s="5" t="n"/>
      <c r="V105" s="5" t="n"/>
      <c r="W105" s="5" t="n"/>
      <c r="X105" s="5" t="n"/>
      <c r="Y105" s="5" t="n"/>
      <c r="Z105" s="5" t="n"/>
    </row>
    <row r="106">
      <c r="D106" s="4">
        <f>IF(A106="","",MAX(0,I106*L106-M106)+MAX(0,J106-N(K106)))</f>
        <v/>
      </c>
      <c r="G106" s="5" t="n"/>
      <c r="H106" s="6">
        <f>IF(G106="","",G106/Ajustes!$B$4)</f>
        <v/>
      </c>
      <c r="I106" s="4">
        <f>IF(H106="","",ROUND(Ajustes!$B$3*H106,2))</f>
        <v/>
      </c>
      <c r="J106" s="4">
        <f>IF(H106="","",IF(Ajustes!$B$7&lt;=Ajustes!$B$2,ROUND(Ajustes!$B$6*H106,2),0))</f>
        <v/>
      </c>
      <c r="K106" s="4" t="n"/>
      <c r="L106">
        <f>IF(A106="","",SUMPRODUCT(($O$1:$Z$1+Ajustes!$B$5-1&lt;=Ajustes!$B$2)*1))</f>
        <v/>
      </c>
      <c r="M106" s="4">
        <f>IF(A106="","",SUM(O106:Z106))</f>
        <v/>
      </c>
      <c r="N106">
        <f>IF(A106="","",SUMPRODUCT(($O$1:$Z$1+Ajustes!$B$5-1&lt;=Ajustes!$B$2)*(O106:Z106&lt;I106)))</f>
        <v/>
      </c>
      <c r="O106" s="5" t="n"/>
      <c r="P106" s="5" t="n"/>
      <c r="Q106" s="5" t="n"/>
      <c r="R106" s="5" t="n"/>
      <c r="S106" s="5" t="n"/>
      <c r="T106" s="5" t="n"/>
      <c r="U106" s="5" t="n"/>
      <c r="V106" s="5" t="n"/>
      <c r="W106" s="5" t="n"/>
      <c r="X106" s="5" t="n"/>
      <c r="Y106" s="5" t="n"/>
      <c r="Z106" s="5" t="n"/>
    </row>
    <row r="107">
      <c r="D107" s="4">
        <f>IF(A107="","",MAX(0,I107*L107-M107)+MAX(0,J107-N(K107)))</f>
        <v/>
      </c>
      <c r="G107" s="5" t="n"/>
      <c r="H107" s="6">
        <f>IF(G107="","",G107/Ajustes!$B$4)</f>
        <v/>
      </c>
      <c r="I107" s="4">
        <f>IF(H107="","",ROUND(Ajustes!$B$3*H107,2))</f>
        <v/>
      </c>
      <c r="J107" s="4">
        <f>IF(H107="","",IF(Ajustes!$B$7&lt;=Ajustes!$B$2,ROUND(Ajustes!$B$6*H107,2),0))</f>
        <v/>
      </c>
      <c r="K107" s="4" t="n"/>
      <c r="L107">
        <f>IF(A107="","",SUMPRODUCT(($O$1:$Z$1+Ajustes!$B$5-1&lt;=Ajustes!$B$2)*1))</f>
        <v/>
      </c>
      <c r="M107" s="4">
        <f>IF(A107="","",SUM(O107:Z107))</f>
        <v/>
      </c>
      <c r="N107">
        <f>IF(A107="","",SUMPRODUCT(($O$1:$Z$1+Ajustes!$B$5-1&lt;=Ajustes!$B$2)*(O107:Z107&lt;I107)))</f>
        <v/>
      </c>
      <c r="O107" s="5" t="n"/>
      <c r="P107" s="5" t="n"/>
      <c r="Q107" s="5" t="n"/>
      <c r="R107" s="5" t="n"/>
      <c r="S107" s="5" t="n"/>
      <c r="T107" s="5" t="n"/>
      <c r="U107" s="5" t="n"/>
      <c r="V107" s="5" t="n"/>
      <c r="W107" s="5" t="n"/>
      <c r="X107" s="5" t="n"/>
      <c r="Y107" s="5" t="n"/>
      <c r="Z107" s="5" t="n"/>
    </row>
    <row r="108">
      <c r="D108" s="4">
        <f>IF(A108="","",MAX(0,I108*L108-M108)+MAX(0,J108-N(K108)))</f>
        <v/>
      </c>
      <c r="G108" s="5" t="n"/>
      <c r="H108" s="6">
        <f>IF(G108="","",G108/Ajustes!$B$4)</f>
        <v/>
      </c>
      <c r="I108" s="4">
        <f>IF(H108="","",ROUND(Ajustes!$B$3*H108,2))</f>
        <v/>
      </c>
      <c r="J108" s="4">
        <f>IF(H108="","",IF(Ajustes!$B$7&lt;=Ajustes!$B$2,ROUND(Ajustes!$B$6*H108,2),0))</f>
        <v/>
      </c>
      <c r="K108" s="4" t="n"/>
      <c r="L108">
        <f>IF(A108="","",SUMPRODUCT(($O$1:$Z$1+Ajustes!$B$5-1&lt;=Ajustes!$B$2)*1))</f>
        <v/>
      </c>
      <c r="M108" s="4">
        <f>IF(A108="","",SUM(O108:Z108))</f>
        <v/>
      </c>
      <c r="N108">
        <f>IF(A108="","",SUMPRODUCT(($O$1:$Z$1+Ajustes!$B$5-1&lt;=Ajustes!$B$2)*(O108:Z108&lt;I108)))</f>
        <v/>
      </c>
      <c r="O108" s="5" t="n"/>
      <c r="P108" s="5" t="n"/>
      <c r="Q108" s="5" t="n"/>
      <c r="R108" s="5" t="n"/>
      <c r="S108" s="5" t="n"/>
      <c r="T108" s="5" t="n"/>
      <c r="U108" s="5" t="n"/>
      <c r="V108" s="5" t="n"/>
      <c r="W108" s="5" t="n"/>
      <c r="X108" s="5" t="n"/>
      <c r="Y108" s="5" t="n"/>
      <c r="Z108" s="5" t="n"/>
    </row>
    <row r="109">
      <c r="D109" s="4">
        <f>IF(A109="","",MAX(0,I109*L109-M109)+MAX(0,J109-N(K109)))</f>
        <v/>
      </c>
      <c r="G109" s="5" t="n"/>
      <c r="H109" s="6">
        <f>IF(G109="","",G109/Ajustes!$B$4)</f>
        <v/>
      </c>
      <c r="I109" s="4">
        <f>IF(H109="","",ROUND(Ajustes!$B$3*H109,2))</f>
        <v/>
      </c>
      <c r="J109" s="4">
        <f>IF(H109="","",IF(Ajustes!$B$7&lt;=Ajustes!$B$2,ROUND(Ajustes!$B$6*H109,2),0))</f>
        <v/>
      </c>
      <c r="K109" s="4" t="n"/>
      <c r="L109">
        <f>IF(A109="","",SUMPRODUCT(($O$1:$Z$1+Ajustes!$B$5-1&lt;=Ajustes!$B$2)*1))</f>
        <v/>
      </c>
      <c r="M109" s="4">
        <f>IF(A109="","",SUM(O109:Z109))</f>
        <v/>
      </c>
      <c r="N109">
        <f>IF(A109="","",SUMPRODUCT(($O$1:$Z$1+Ajustes!$B$5-1&lt;=Ajustes!$B$2)*(O109:Z109&lt;I109)))</f>
        <v/>
      </c>
      <c r="O109" s="5" t="n"/>
      <c r="P109" s="5" t="n"/>
      <c r="Q109" s="5" t="n"/>
      <c r="R109" s="5" t="n"/>
      <c r="S109" s="5" t="n"/>
      <c r="T109" s="5" t="n"/>
      <c r="U109" s="5" t="n"/>
      <c r="V109" s="5" t="n"/>
      <c r="W109" s="5" t="n"/>
      <c r="X109" s="5" t="n"/>
      <c r="Y109" s="5" t="n"/>
      <c r="Z109" s="5" t="n"/>
    </row>
    <row r="110">
      <c r="D110" s="4">
        <f>IF(A110="","",MAX(0,I110*L110-M110)+MAX(0,J110-N(K110)))</f>
        <v/>
      </c>
      <c r="G110" s="5" t="n"/>
      <c r="H110" s="6">
        <f>IF(G110="","",G110/Ajustes!$B$4)</f>
        <v/>
      </c>
      <c r="I110" s="4">
        <f>IF(H110="","",ROUND(Ajustes!$B$3*H110,2))</f>
        <v/>
      </c>
      <c r="J110" s="4">
        <f>IF(H110="","",IF(Ajustes!$B$7&lt;=Ajustes!$B$2,ROUND(Ajustes!$B$6*H110,2),0))</f>
        <v/>
      </c>
      <c r="K110" s="4" t="n"/>
      <c r="L110">
        <f>IF(A110="","",SUMPRODUCT(($O$1:$Z$1+Ajustes!$B$5-1&lt;=Ajustes!$B$2)*1))</f>
        <v/>
      </c>
      <c r="M110" s="4">
        <f>IF(A110="","",SUM(O110:Z110))</f>
        <v/>
      </c>
      <c r="N110">
        <f>IF(A110="","",SUMPRODUCT(($O$1:$Z$1+Ajustes!$B$5-1&lt;=Ajustes!$B$2)*(O110:Z110&lt;I110)))</f>
        <v/>
      </c>
      <c r="O110" s="5" t="n"/>
      <c r="P110" s="5" t="n"/>
      <c r="Q110" s="5" t="n"/>
      <c r="R110" s="5" t="n"/>
      <c r="S110" s="5" t="n"/>
      <c r="T110" s="5" t="n"/>
      <c r="U110" s="5" t="n"/>
      <c r="V110" s="5" t="n"/>
      <c r="W110" s="5" t="n"/>
      <c r="X110" s="5" t="n"/>
      <c r="Y110" s="5" t="n"/>
      <c r="Z110" s="5" t="n"/>
    </row>
    <row r="111">
      <c r="D111" s="4">
        <f>IF(A111="","",MAX(0,I111*L111-M111)+MAX(0,J111-N(K111)))</f>
        <v/>
      </c>
      <c r="G111" s="5" t="n"/>
      <c r="H111" s="6">
        <f>IF(G111="","",G111/Ajustes!$B$4)</f>
        <v/>
      </c>
      <c r="I111" s="4">
        <f>IF(H111="","",ROUND(Ajustes!$B$3*H111,2))</f>
        <v/>
      </c>
      <c r="J111" s="4">
        <f>IF(H111="","",IF(Ajustes!$B$7&lt;=Ajustes!$B$2,ROUND(Ajustes!$B$6*H111,2),0))</f>
        <v/>
      </c>
      <c r="K111" s="4" t="n"/>
      <c r="L111">
        <f>IF(A111="","",SUMPRODUCT(($O$1:$Z$1+Ajustes!$B$5-1&lt;=Ajustes!$B$2)*1))</f>
        <v/>
      </c>
      <c r="M111" s="4">
        <f>IF(A111="","",SUM(O111:Z111))</f>
        <v/>
      </c>
      <c r="N111">
        <f>IF(A111="","",SUMPRODUCT(($O$1:$Z$1+Ajustes!$B$5-1&lt;=Ajustes!$B$2)*(O111:Z111&lt;I111)))</f>
        <v/>
      </c>
      <c r="O111" s="5" t="n"/>
      <c r="P111" s="5" t="n"/>
      <c r="Q111" s="5" t="n"/>
      <c r="R111" s="5" t="n"/>
      <c r="S111" s="5" t="n"/>
      <c r="T111" s="5" t="n"/>
      <c r="U111" s="5" t="n"/>
      <c r="V111" s="5" t="n"/>
      <c r="W111" s="5" t="n"/>
      <c r="X111" s="5" t="n"/>
      <c r="Y111" s="5" t="n"/>
      <c r="Z111" s="5" t="n"/>
    </row>
    <row r="112">
      <c r="D112" s="4">
        <f>IF(A112="","",MAX(0,I112*L112-M112)+MAX(0,J112-N(K112)))</f>
        <v/>
      </c>
      <c r="G112" s="5" t="n"/>
      <c r="H112" s="6">
        <f>IF(G112="","",G112/Ajustes!$B$4)</f>
        <v/>
      </c>
      <c r="I112" s="4">
        <f>IF(H112="","",ROUND(Ajustes!$B$3*H112,2))</f>
        <v/>
      </c>
      <c r="J112" s="4">
        <f>IF(H112="","",IF(Ajustes!$B$7&lt;=Ajustes!$B$2,ROUND(Ajustes!$B$6*H112,2),0))</f>
        <v/>
      </c>
      <c r="K112" s="4" t="n"/>
      <c r="L112">
        <f>IF(A112="","",SUMPRODUCT(($O$1:$Z$1+Ajustes!$B$5-1&lt;=Ajustes!$B$2)*1))</f>
        <v/>
      </c>
      <c r="M112" s="4">
        <f>IF(A112="","",SUM(O112:Z112))</f>
        <v/>
      </c>
      <c r="N112">
        <f>IF(A112="","",SUMPRODUCT(($O$1:$Z$1+Ajustes!$B$5-1&lt;=Ajustes!$B$2)*(O112:Z112&lt;I112)))</f>
        <v/>
      </c>
      <c r="O112" s="5" t="n"/>
      <c r="P112" s="5" t="n"/>
      <c r="Q112" s="5" t="n"/>
      <c r="R112" s="5" t="n"/>
      <c r="S112" s="5" t="n"/>
      <c r="T112" s="5" t="n"/>
      <c r="U112" s="5" t="n"/>
      <c r="V112" s="5" t="n"/>
      <c r="W112" s="5" t="n"/>
      <c r="X112" s="5" t="n"/>
      <c r="Y112" s="5" t="n"/>
      <c r="Z112" s="5" t="n"/>
    </row>
    <row r="113">
      <c r="D113" s="4">
        <f>IF(A113="","",MAX(0,I113*L113-M113)+MAX(0,J113-N(K113)))</f>
        <v/>
      </c>
      <c r="G113" s="5" t="n"/>
      <c r="H113" s="6">
        <f>IF(G113="","",G113/Ajustes!$B$4)</f>
        <v/>
      </c>
      <c r="I113" s="4">
        <f>IF(H113="","",ROUND(Ajustes!$B$3*H113,2))</f>
        <v/>
      </c>
      <c r="J113" s="4">
        <f>IF(H113="","",IF(Ajustes!$B$7&lt;=Ajustes!$B$2,ROUND(Ajustes!$B$6*H113,2),0))</f>
        <v/>
      </c>
      <c r="K113" s="4" t="n"/>
      <c r="L113">
        <f>IF(A113="","",SUMPRODUCT(($O$1:$Z$1+Ajustes!$B$5-1&lt;=Ajustes!$B$2)*1))</f>
        <v/>
      </c>
      <c r="M113" s="4">
        <f>IF(A113="","",SUM(O113:Z113))</f>
        <v/>
      </c>
      <c r="N113">
        <f>IF(A113="","",SUMPRODUCT(($O$1:$Z$1+Ajustes!$B$5-1&lt;=Ajustes!$B$2)*(O113:Z113&lt;I113)))</f>
        <v/>
      </c>
      <c r="O113" s="5" t="n"/>
      <c r="P113" s="5" t="n"/>
      <c r="Q113" s="5" t="n"/>
      <c r="R113" s="5" t="n"/>
      <c r="S113" s="5" t="n"/>
      <c r="T113" s="5" t="n"/>
      <c r="U113" s="5" t="n"/>
      <c r="V113" s="5" t="n"/>
      <c r="W113" s="5" t="n"/>
      <c r="X113" s="5" t="n"/>
      <c r="Y113" s="5" t="n"/>
      <c r="Z113" s="5" t="n"/>
    </row>
    <row r="114">
      <c r="D114" s="4">
        <f>IF(A114="","",MAX(0,I114*L114-M114)+MAX(0,J114-N(K114)))</f>
        <v/>
      </c>
      <c r="G114" s="5" t="n"/>
      <c r="H114" s="6">
        <f>IF(G114="","",G114/Ajustes!$B$4)</f>
        <v/>
      </c>
      <c r="I114" s="4">
        <f>IF(H114="","",ROUND(Ajustes!$B$3*H114,2))</f>
        <v/>
      </c>
      <c r="J114" s="4">
        <f>IF(H114="","",IF(Ajustes!$B$7&lt;=Ajustes!$B$2,ROUND(Ajustes!$B$6*H114,2),0))</f>
        <v/>
      </c>
      <c r="K114" s="4" t="n"/>
      <c r="L114">
        <f>IF(A114="","",SUMPRODUCT(($O$1:$Z$1+Ajustes!$B$5-1&lt;=Ajustes!$B$2)*1))</f>
        <v/>
      </c>
      <c r="M114" s="4">
        <f>IF(A114="","",SUM(O114:Z114))</f>
        <v/>
      </c>
      <c r="N114">
        <f>IF(A114="","",SUMPRODUCT(($O$1:$Z$1+Ajustes!$B$5-1&lt;=Ajustes!$B$2)*(O114:Z114&lt;I114)))</f>
        <v/>
      </c>
      <c r="O114" s="5" t="n"/>
      <c r="P114" s="5" t="n"/>
      <c r="Q114" s="5" t="n"/>
      <c r="R114" s="5" t="n"/>
      <c r="S114" s="5" t="n"/>
      <c r="T114" s="5" t="n"/>
      <c r="U114" s="5" t="n"/>
      <c r="V114" s="5" t="n"/>
      <c r="W114" s="5" t="n"/>
      <c r="X114" s="5" t="n"/>
      <c r="Y114" s="5" t="n"/>
      <c r="Z114" s="5" t="n"/>
    </row>
    <row r="115">
      <c r="D115" s="4">
        <f>IF(A115="","",MAX(0,I115*L115-M115)+MAX(0,J115-N(K115)))</f>
        <v/>
      </c>
      <c r="G115" s="5" t="n"/>
      <c r="H115" s="6">
        <f>IF(G115="","",G115/Ajustes!$B$4)</f>
        <v/>
      </c>
      <c r="I115" s="4">
        <f>IF(H115="","",ROUND(Ajustes!$B$3*H115,2))</f>
        <v/>
      </c>
      <c r="J115" s="4">
        <f>IF(H115="","",IF(Ajustes!$B$7&lt;=Ajustes!$B$2,ROUND(Ajustes!$B$6*H115,2),0))</f>
        <v/>
      </c>
      <c r="K115" s="4" t="n"/>
      <c r="L115">
        <f>IF(A115="","",SUMPRODUCT(($O$1:$Z$1+Ajustes!$B$5-1&lt;=Ajustes!$B$2)*1))</f>
        <v/>
      </c>
      <c r="M115" s="4">
        <f>IF(A115="","",SUM(O115:Z115))</f>
        <v/>
      </c>
      <c r="N115">
        <f>IF(A115="","",SUMPRODUCT(($O$1:$Z$1+Ajustes!$B$5-1&lt;=Ajustes!$B$2)*(O115:Z115&lt;I115)))</f>
        <v/>
      </c>
      <c r="O115" s="5" t="n"/>
      <c r="P115" s="5" t="n"/>
      <c r="Q115" s="5" t="n"/>
      <c r="R115" s="5" t="n"/>
      <c r="S115" s="5" t="n"/>
      <c r="T115" s="5" t="n"/>
      <c r="U115" s="5" t="n"/>
      <c r="V115" s="5" t="n"/>
      <c r="W115" s="5" t="n"/>
      <c r="X115" s="5" t="n"/>
      <c r="Y115" s="5" t="n"/>
      <c r="Z115" s="5" t="n"/>
    </row>
    <row r="116">
      <c r="D116" s="4">
        <f>IF(A116="","",MAX(0,I116*L116-M116)+MAX(0,J116-N(K116)))</f>
        <v/>
      </c>
      <c r="G116" s="5" t="n"/>
      <c r="H116" s="6">
        <f>IF(G116="","",G116/Ajustes!$B$4)</f>
        <v/>
      </c>
      <c r="I116" s="4">
        <f>IF(H116="","",ROUND(Ajustes!$B$3*H116,2))</f>
        <v/>
      </c>
      <c r="J116" s="4">
        <f>IF(H116="","",IF(Ajustes!$B$7&lt;=Ajustes!$B$2,ROUND(Ajustes!$B$6*H116,2),0))</f>
        <v/>
      </c>
      <c r="K116" s="4" t="n"/>
      <c r="L116">
        <f>IF(A116="","",SUMPRODUCT(($O$1:$Z$1+Ajustes!$B$5-1&lt;=Ajustes!$B$2)*1))</f>
        <v/>
      </c>
      <c r="M116" s="4">
        <f>IF(A116="","",SUM(O116:Z116))</f>
        <v/>
      </c>
      <c r="N116">
        <f>IF(A116="","",SUMPRODUCT(($O$1:$Z$1+Ajustes!$B$5-1&lt;=Ajustes!$B$2)*(O116:Z116&lt;I116)))</f>
        <v/>
      </c>
      <c r="O116" s="5" t="n"/>
      <c r="P116" s="5" t="n"/>
      <c r="Q116" s="5" t="n"/>
      <c r="R116" s="5" t="n"/>
      <c r="S116" s="5" t="n"/>
      <c r="T116" s="5" t="n"/>
      <c r="U116" s="5" t="n"/>
      <c r="V116" s="5" t="n"/>
      <c r="W116" s="5" t="n"/>
      <c r="X116" s="5" t="n"/>
      <c r="Y116" s="5" t="n"/>
      <c r="Z116" s="5" t="n"/>
    </row>
    <row r="117">
      <c r="D117" s="4">
        <f>IF(A117="","",MAX(0,I117*L117-M117)+MAX(0,J117-N(K117)))</f>
        <v/>
      </c>
      <c r="G117" s="5" t="n"/>
      <c r="H117" s="6">
        <f>IF(G117="","",G117/Ajustes!$B$4)</f>
        <v/>
      </c>
      <c r="I117" s="4">
        <f>IF(H117="","",ROUND(Ajustes!$B$3*H117,2))</f>
        <v/>
      </c>
      <c r="J117" s="4">
        <f>IF(H117="","",IF(Ajustes!$B$7&lt;=Ajustes!$B$2,ROUND(Ajustes!$B$6*H117,2),0))</f>
        <v/>
      </c>
      <c r="K117" s="4" t="n"/>
      <c r="L117">
        <f>IF(A117="","",SUMPRODUCT(($O$1:$Z$1+Ajustes!$B$5-1&lt;=Ajustes!$B$2)*1))</f>
        <v/>
      </c>
      <c r="M117" s="4">
        <f>IF(A117="","",SUM(O117:Z117))</f>
        <v/>
      </c>
      <c r="N117">
        <f>IF(A117="","",SUMPRODUCT(($O$1:$Z$1+Ajustes!$B$5-1&lt;=Ajustes!$B$2)*(O117:Z117&lt;I117)))</f>
        <v/>
      </c>
      <c r="O117" s="5" t="n"/>
      <c r="P117" s="5" t="n"/>
      <c r="Q117" s="5" t="n"/>
      <c r="R117" s="5" t="n"/>
      <c r="S117" s="5" t="n"/>
      <c r="T117" s="5" t="n"/>
      <c r="U117" s="5" t="n"/>
      <c r="V117" s="5" t="n"/>
      <c r="W117" s="5" t="n"/>
      <c r="X117" s="5" t="n"/>
      <c r="Y117" s="5" t="n"/>
      <c r="Z117" s="5" t="n"/>
    </row>
    <row r="118">
      <c r="D118" s="4">
        <f>IF(A118="","",MAX(0,I118*L118-M118)+MAX(0,J118-N(K118)))</f>
        <v/>
      </c>
      <c r="G118" s="5" t="n"/>
      <c r="H118" s="6">
        <f>IF(G118="","",G118/Ajustes!$B$4)</f>
        <v/>
      </c>
      <c r="I118" s="4">
        <f>IF(H118="","",ROUND(Ajustes!$B$3*H118,2))</f>
        <v/>
      </c>
      <c r="J118" s="4">
        <f>IF(H118="","",IF(Ajustes!$B$7&lt;=Ajustes!$B$2,ROUND(Ajustes!$B$6*H118,2),0))</f>
        <v/>
      </c>
      <c r="K118" s="4" t="n"/>
      <c r="L118">
        <f>IF(A118="","",SUMPRODUCT(($O$1:$Z$1+Ajustes!$B$5-1&lt;=Ajustes!$B$2)*1))</f>
        <v/>
      </c>
      <c r="M118" s="4">
        <f>IF(A118="","",SUM(O118:Z118))</f>
        <v/>
      </c>
      <c r="N118">
        <f>IF(A118="","",SUMPRODUCT(($O$1:$Z$1+Ajustes!$B$5-1&lt;=Ajustes!$B$2)*(O118:Z118&lt;I118)))</f>
        <v/>
      </c>
      <c r="O118" s="5" t="n"/>
      <c r="P118" s="5" t="n"/>
      <c r="Q118" s="5" t="n"/>
      <c r="R118" s="5" t="n"/>
      <c r="S118" s="5" t="n"/>
      <c r="T118" s="5" t="n"/>
      <c r="U118" s="5" t="n"/>
      <c r="V118" s="5" t="n"/>
      <c r="W118" s="5" t="n"/>
      <c r="X118" s="5" t="n"/>
      <c r="Y118" s="5" t="n"/>
      <c r="Z118" s="5" t="n"/>
    </row>
    <row r="119">
      <c r="D119" s="4">
        <f>IF(A119="","",MAX(0,I119*L119-M119)+MAX(0,J119-N(K119)))</f>
        <v/>
      </c>
      <c r="G119" s="5" t="n"/>
      <c r="H119" s="6">
        <f>IF(G119="","",G119/Ajustes!$B$4)</f>
        <v/>
      </c>
      <c r="I119" s="4">
        <f>IF(H119="","",ROUND(Ajustes!$B$3*H119,2))</f>
        <v/>
      </c>
      <c r="J119" s="4">
        <f>IF(H119="","",IF(Ajustes!$B$7&lt;=Ajustes!$B$2,ROUND(Ajustes!$B$6*H119,2),0))</f>
        <v/>
      </c>
      <c r="K119" s="4" t="n"/>
      <c r="L119">
        <f>IF(A119="","",SUMPRODUCT(($O$1:$Z$1+Ajustes!$B$5-1&lt;=Ajustes!$B$2)*1))</f>
        <v/>
      </c>
      <c r="M119" s="4">
        <f>IF(A119="","",SUM(O119:Z119))</f>
        <v/>
      </c>
      <c r="N119">
        <f>IF(A119="","",SUMPRODUCT(($O$1:$Z$1+Ajustes!$B$5-1&lt;=Ajustes!$B$2)*(O119:Z119&lt;I119)))</f>
        <v/>
      </c>
      <c r="O119" s="5" t="n"/>
      <c r="P119" s="5" t="n"/>
      <c r="Q119" s="5" t="n"/>
      <c r="R119" s="5" t="n"/>
      <c r="S119" s="5" t="n"/>
      <c r="T119" s="5" t="n"/>
      <c r="U119" s="5" t="n"/>
      <c r="V119" s="5" t="n"/>
      <c r="W119" s="5" t="n"/>
      <c r="X119" s="5" t="n"/>
      <c r="Y119" s="5" t="n"/>
      <c r="Z119" s="5" t="n"/>
    </row>
    <row r="120">
      <c r="D120" s="4">
        <f>IF(A120="","",MAX(0,I120*L120-M120)+MAX(0,J120-N(K120)))</f>
        <v/>
      </c>
      <c r="G120" s="5" t="n"/>
      <c r="H120" s="6">
        <f>IF(G120="","",G120/Ajustes!$B$4)</f>
        <v/>
      </c>
      <c r="I120" s="4">
        <f>IF(H120="","",ROUND(Ajustes!$B$3*H120,2))</f>
        <v/>
      </c>
      <c r="J120" s="4">
        <f>IF(H120="","",IF(Ajustes!$B$7&lt;=Ajustes!$B$2,ROUND(Ajustes!$B$6*H120,2),0))</f>
        <v/>
      </c>
      <c r="K120" s="4" t="n"/>
      <c r="L120">
        <f>IF(A120="","",SUMPRODUCT(($O$1:$Z$1+Ajustes!$B$5-1&lt;=Ajustes!$B$2)*1))</f>
        <v/>
      </c>
      <c r="M120" s="4">
        <f>IF(A120="","",SUM(O120:Z120))</f>
        <v/>
      </c>
      <c r="N120">
        <f>IF(A120="","",SUMPRODUCT(($O$1:$Z$1+Ajustes!$B$5-1&lt;=Ajustes!$B$2)*(O120:Z120&lt;I120)))</f>
        <v/>
      </c>
      <c r="O120" s="5" t="n"/>
      <c r="P120" s="5" t="n"/>
      <c r="Q120" s="5" t="n"/>
      <c r="R120" s="5" t="n"/>
      <c r="S120" s="5" t="n"/>
      <c r="T120" s="5" t="n"/>
      <c r="U120" s="5" t="n"/>
      <c r="V120" s="5" t="n"/>
      <c r="W120" s="5" t="n"/>
      <c r="X120" s="5" t="n"/>
      <c r="Y120" s="5" t="n"/>
      <c r="Z120" s="5" t="n"/>
    </row>
    <row r="121">
      <c r="D121" s="4">
        <f>IF(A121="","",MAX(0,I121*L121-M121)+MAX(0,J121-N(K121)))</f>
        <v/>
      </c>
      <c r="G121" s="5" t="n"/>
      <c r="H121" s="6">
        <f>IF(G121="","",G121/Ajustes!$B$4)</f>
        <v/>
      </c>
      <c r="I121" s="4">
        <f>IF(H121="","",ROUND(Ajustes!$B$3*H121,2))</f>
        <v/>
      </c>
      <c r="J121" s="4">
        <f>IF(H121="","",IF(Ajustes!$B$7&lt;=Ajustes!$B$2,ROUND(Ajustes!$B$6*H121,2),0))</f>
        <v/>
      </c>
      <c r="K121" s="4" t="n"/>
      <c r="L121">
        <f>IF(A121="","",SUMPRODUCT(($O$1:$Z$1+Ajustes!$B$5-1&lt;=Ajustes!$B$2)*1))</f>
        <v/>
      </c>
      <c r="M121" s="4">
        <f>IF(A121="","",SUM(O121:Z121))</f>
        <v/>
      </c>
      <c r="N121">
        <f>IF(A121="","",SUMPRODUCT(($O$1:$Z$1+Ajustes!$B$5-1&lt;=Ajustes!$B$2)*(O121:Z121&lt;I121)))</f>
        <v/>
      </c>
      <c r="O121" s="5" t="n"/>
      <c r="P121" s="5" t="n"/>
      <c r="Q121" s="5" t="n"/>
      <c r="R121" s="5" t="n"/>
      <c r="S121" s="5" t="n"/>
      <c r="T121" s="5" t="n"/>
      <c r="U121" s="5" t="n"/>
      <c r="V121" s="5" t="n"/>
      <c r="W121" s="5" t="n"/>
      <c r="X121" s="5" t="n"/>
      <c r="Y121" s="5" t="n"/>
      <c r="Z121" s="5" t="n"/>
    </row>
    <row r="122">
      <c r="D122" s="4">
        <f>IF(A122="","",MAX(0,I122*L122-M122)+MAX(0,J122-N(K122)))</f>
        <v/>
      </c>
      <c r="G122" s="5" t="n"/>
      <c r="H122" s="6">
        <f>IF(G122="","",G122/Ajustes!$B$4)</f>
        <v/>
      </c>
      <c r="I122" s="4">
        <f>IF(H122="","",ROUND(Ajustes!$B$3*H122,2))</f>
        <v/>
      </c>
      <c r="J122" s="4">
        <f>IF(H122="","",IF(Ajustes!$B$7&lt;=Ajustes!$B$2,ROUND(Ajustes!$B$6*H122,2),0))</f>
        <v/>
      </c>
      <c r="K122" s="4" t="n"/>
      <c r="L122">
        <f>IF(A122="","",SUMPRODUCT(($O$1:$Z$1+Ajustes!$B$5-1&lt;=Ajustes!$B$2)*1))</f>
        <v/>
      </c>
      <c r="M122" s="4">
        <f>IF(A122="","",SUM(O122:Z122))</f>
        <v/>
      </c>
      <c r="N122">
        <f>IF(A122="","",SUMPRODUCT(($O$1:$Z$1+Ajustes!$B$5-1&lt;=Ajustes!$B$2)*(O122:Z122&lt;I122)))</f>
        <v/>
      </c>
      <c r="O122" s="5" t="n"/>
      <c r="P122" s="5" t="n"/>
      <c r="Q122" s="5" t="n"/>
      <c r="R122" s="5" t="n"/>
      <c r="S122" s="5" t="n"/>
      <c r="T122" s="5" t="n"/>
      <c r="U122" s="5" t="n"/>
      <c r="V122" s="5" t="n"/>
      <c r="W122" s="5" t="n"/>
      <c r="X122" s="5" t="n"/>
      <c r="Y122" s="5" t="n"/>
      <c r="Z122" s="5" t="n"/>
    </row>
    <row r="123">
      <c r="D123" s="4">
        <f>IF(A123="","",MAX(0,I123*L123-M123)+MAX(0,J123-N(K123)))</f>
        <v/>
      </c>
      <c r="G123" s="5" t="n"/>
      <c r="H123" s="6">
        <f>IF(G123="","",G123/Ajustes!$B$4)</f>
        <v/>
      </c>
      <c r="I123" s="4">
        <f>IF(H123="","",ROUND(Ajustes!$B$3*H123,2))</f>
        <v/>
      </c>
      <c r="J123" s="4">
        <f>IF(H123="","",IF(Ajustes!$B$7&lt;=Ajustes!$B$2,ROUND(Ajustes!$B$6*H123,2),0))</f>
        <v/>
      </c>
      <c r="K123" s="4" t="n"/>
      <c r="L123">
        <f>IF(A123="","",SUMPRODUCT(($O$1:$Z$1+Ajustes!$B$5-1&lt;=Ajustes!$B$2)*1))</f>
        <v/>
      </c>
      <c r="M123" s="4">
        <f>IF(A123="","",SUM(O123:Z123))</f>
        <v/>
      </c>
      <c r="N123">
        <f>IF(A123="","",SUMPRODUCT(($O$1:$Z$1+Ajustes!$B$5-1&lt;=Ajustes!$B$2)*(O123:Z123&lt;I123)))</f>
        <v/>
      </c>
      <c r="O123" s="5" t="n"/>
      <c r="P123" s="5" t="n"/>
      <c r="Q123" s="5" t="n"/>
      <c r="R123" s="5" t="n"/>
      <c r="S123" s="5" t="n"/>
      <c r="T123" s="5" t="n"/>
      <c r="U123" s="5" t="n"/>
      <c r="V123" s="5" t="n"/>
      <c r="W123" s="5" t="n"/>
      <c r="X123" s="5" t="n"/>
      <c r="Y123" s="5" t="n"/>
      <c r="Z123" s="5" t="n"/>
    </row>
    <row r="124">
      <c r="D124" s="4">
        <f>IF(A124="","",MAX(0,I124*L124-M124)+MAX(0,J124-N(K124)))</f>
        <v/>
      </c>
      <c r="G124" s="5" t="n"/>
      <c r="H124" s="6">
        <f>IF(G124="","",G124/Ajustes!$B$4)</f>
        <v/>
      </c>
      <c r="I124" s="4">
        <f>IF(H124="","",ROUND(Ajustes!$B$3*H124,2))</f>
        <v/>
      </c>
      <c r="J124" s="4">
        <f>IF(H124="","",IF(Ajustes!$B$7&lt;=Ajustes!$B$2,ROUND(Ajustes!$B$6*H124,2),0))</f>
        <v/>
      </c>
      <c r="K124" s="4" t="n"/>
      <c r="L124">
        <f>IF(A124="","",SUMPRODUCT(($O$1:$Z$1+Ajustes!$B$5-1&lt;=Ajustes!$B$2)*1))</f>
        <v/>
      </c>
      <c r="M124" s="4">
        <f>IF(A124="","",SUM(O124:Z124))</f>
        <v/>
      </c>
      <c r="N124">
        <f>IF(A124="","",SUMPRODUCT(($O$1:$Z$1+Ajustes!$B$5-1&lt;=Ajustes!$B$2)*(O124:Z124&lt;I124)))</f>
        <v/>
      </c>
      <c r="O124" s="5" t="n"/>
      <c r="P124" s="5" t="n"/>
      <c r="Q124" s="5" t="n"/>
      <c r="R124" s="5" t="n"/>
      <c r="S124" s="5" t="n"/>
      <c r="T124" s="5" t="n"/>
      <c r="U124" s="5" t="n"/>
      <c r="V124" s="5" t="n"/>
      <c r="W124" s="5" t="n"/>
      <c r="X124" s="5" t="n"/>
      <c r="Y124" s="5" t="n"/>
      <c r="Z124" s="5" t="n"/>
    </row>
    <row r="125">
      <c r="D125" s="4">
        <f>IF(A125="","",MAX(0,I125*L125-M125)+MAX(0,J125-N(K125)))</f>
        <v/>
      </c>
      <c r="G125" s="5" t="n"/>
      <c r="H125" s="6">
        <f>IF(G125="","",G125/Ajustes!$B$4)</f>
        <v/>
      </c>
      <c r="I125" s="4">
        <f>IF(H125="","",ROUND(Ajustes!$B$3*H125,2))</f>
        <v/>
      </c>
      <c r="J125" s="4">
        <f>IF(H125="","",IF(Ajustes!$B$7&lt;=Ajustes!$B$2,ROUND(Ajustes!$B$6*H125,2),0))</f>
        <v/>
      </c>
      <c r="K125" s="4" t="n"/>
      <c r="L125">
        <f>IF(A125="","",SUMPRODUCT(($O$1:$Z$1+Ajustes!$B$5-1&lt;=Ajustes!$B$2)*1))</f>
        <v/>
      </c>
      <c r="M125" s="4">
        <f>IF(A125="","",SUM(O125:Z125))</f>
        <v/>
      </c>
      <c r="N125">
        <f>IF(A125="","",SUMPRODUCT(($O$1:$Z$1+Ajustes!$B$5-1&lt;=Ajustes!$B$2)*(O125:Z125&lt;I125)))</f>
        <v/>
      </c>
      <c r="O125" s="5" t="n"/>
      <c r="P125" s="5" t="n"/>
      <c r="Q125" s="5" t="n"/>
      <c r="R125" s="5" t="n"/>
      <c r="S125" s="5" t="n"/>
      <c r="T125" s="5" t="n"/>
      <c r="U125" s="5" t="n"/>
      <c r="V125" s="5" t="n"/>
      <c r="W125" s="5" t="n"/>
      <c r="X125" s="5" t="n"/>
      <c r="Y125" s="5" t="n"/>
      <c r="Z125" s="5" t="n"/>
    </row>
    <row r="126">
      <c r="D126" s="4">
        <f>IF(A126="","",MAX(0,I126*L126-M126)+MAX(0,J126-N(K126)))</f>
        <v/>
      </c>
      <c r="G126" s="5" t="n"/>
      <c r="H126" s="6">
        <f>IF(G126="","",G126/Ajustes!$B$4)</f>
        <v/>
      </c>
      <c r="I126" s="4">
        <f>IF(H126="","",ROUND(Ajustes!$B$3*H126,2))</f>
        <v/>
      </c>
      <c r="J126" s="4">
        <f>IF(H126="","",IF(Ajustes!$B$7&lt;=Ajustes!$B$2,ROUND(Ajustes!$B$6*H126,2),0))</f>
        <v/>
      </c>
      <c r="K126" s="4" t="n"/>
      <c r="L126">
        <f>IF(A126="","",SUMPRODUCT(($O$1:$Z$1+Ajustes!$B$5-1&lt;=Ajustes!$B$2)*1))</f>
        <v/>
      </c>
      <c r="M126" s="4">
        <f>IF(A126="","",SUM(O126:Z126))</f>
        <v/>
      </c>
      <c r="N126">
        <f>IF(A126="","",SUMPRODUCT(($O$1:$Z$1+Ajustes!$B$5-1&lt;=Ajustes!$B$2)*(O126:Z126&lt;I126)))</f>
        <v/>
      </c>
      <c r="O126" s="5" t="n"/>
      <c r="P126" s="5" t="n"/>
      <c r="Q126" s="5" t="n"/>
      <c r="R126" s="5" t="n"/>
      <c r="S126" s="5" t="n"/>
      <c r="T126" s="5" t="n"/>
      <c r="U126" s="5" t="n"/>
      <c r="V126" s="5" t="n"/>
      <c r="W126" s="5" t="n"/>
      <c r="X126" s="5" t="n"/>
      <c r="Y126" s="5" t="n"/>
      <c r="Z126" s="5" t="n"/>
    </row>
    <row r="127">
      <c r="D127" s="4">
        <f>IF(A127="","",MAX(0,I127*L127-M127)+MAX(0,J127-N(K127)))</f>
        <v/>
      </c>
      <c r="G127" s="5" t="n"/>
      <c r="H127" s="6">
        <f>IF(G127="","",G127/Ajustes!$B$4)</f>
        <v/>
      </c>
      <c r="I127" s="4">
        <f>IF(H127="","",ROUND(Ajustes!$B$3*H127,2))</f>
        <v/>
      </c>
      <c r="J127" s="4">
        <f>IF(H127="","",IF(Ajustes!$B$7&lt;=Ajustes!$B$2,ROUND(Ajustes!$B$6*H127,2),0))</f>
        <v/>
      </c>
      <c r="K127" s="4" t="n"/>
      <c r="L127">
        <f>IF(A127="","",SUMPRODUCT(($O$1:$Z$1+Ajustes!$B$5-1&lt;=Ajustes!$B$2)*1))</f>
        <v/>
      </c>
      <c r="M127" s="4">
        <f>IF(A127="","",SUM(O127:Z127))</f>
        <v/>
      </c>
      <c r="N127">
        <f>IF(A127="","",SUMPRODUCT(($O$1:$Z$1+Ajustes!$B$5-1&lt;=Ajustes!$B$2)*(O127:Z127&lt;I127)))</f>
        <v/>
      </c>
      <c r="O127" s="5" t="n"/>
      <c r="P127" s="5" t="n"/>
      <c r="Q127" s="5" t="n"/>
      <c r="R127" s="5" t="n"/>
      <c r="S127" s="5" t="n"/>
      <c r="T127" s="5" t="n"/>
      <c r="U127" s="5" t="n"/>
      <c r="V127" s="5" t="n"/>
      <c r="W127" s="5" t="n"/>
      <c r="X127" s="5" t="n"/>
      <c r="Y127" s="5" t="n"/>
      <c r="Z127" s="5" t="n"/>
    </row>
    <row r="128">
      <c r="D128" s="4">
        <f>IF(A128="","",MAX(0,I128*L128-M128)+MAX(0,J128-N(K128)))</f>
        <v/>
      </c>
      <c r="G128" s="5" t="n"/>
      <c r="H128" s="6">
        <f>IF(G128="","",G128/Ajustes!$B$4)</f>
        <v/>
      </c>
      <c r="I128" s="4">
        <f>IF(H128="","",ROUND(Ajustes!$B$3*H128,2))</f>
        <v/>
      </c>
      <c r="J128" s="4">
        <f>IF(H128="","",IF(Ajustes!$B$7&lt;=Ajustes!$B$2,ROUND(Ajustes!$B$6*H128,2),0))</f>
        <v/>
      </c>
      <c r="K128" s="4" t="n"/>
      <c r="L128">
        <f>IF(A128="","",SUMPRODUCT(($O$1:$Z$1+Ajustes!$B$5-1&lt;=Ajustes!$B$2)*1))</f>
        <v/>
      </c>
      <c r="M128" s="4">
        <f>IF(A128="","",SUM(O128:Z128))</f>
        <v/>
      </c>
      <c r="N128">
        <f>IF(A128="","",SUMPRODUCT(($O$1:$Z$1+Ajustes!$B$5-1&lt;=Ajustes!$B$2)*(O128:Z128&lt;I128)))</f>
        <v/>
      </c>
      <c r="O128" s="5" t="n"/>
      <c r="P128" s="5" t="n"/>
      <c r="Q128" s="5" t="n"/>
      <c r="R128" s="5" t="n"/>
      <c r="S128" s="5" t="n"/>
      <c r="T128" s="5" t="n"/>
      <c r="U128" s="5" t="n"/>
      <c r="V128" s="5" t="n"/>
      <c r="W128" s="5" t="n"/>
      <c r="X128" s="5" t="n"/>
      <c r="Y128" s="5" t="n"/>
      <c r="Z128" s="5" t="n"/>
    </row>
    <row r="129">
      <c r="D129" s="4">
        <f>IF(A129="","",MAX(0,I129*L129-M129)+MAX(0,J129-N(K129)))</f>
        <v/>
      </c>
      <c r="G129" s="5" t="n"/>
      <c r="H129" s="6">
        <f>IF(G129="","",G129/Ajustes!$B$4)</f>
        <v/>
      </c>
      <c r="I129" s="4">
        <f>IF(H129="","",ROUND(Ajustes!$B$3*H129,2))</f>
        <v/>
      </c>
      <c r="J129" s="4">
        <f>IF(H129="","",IF(Ajustes!$B$7&lt;=Ajustes!$B$2,ROUND(Ajustes!$B$6*H129,2),0))</f>
        <v/>
      </c>
      <c r="K129" s="4" t="n"/>
      <c r="L129">
        <f>IF(A129="","",SUMPRODUCT(($O$1:$Z$1+Ajustes!$B$5-1&lt;=Ajustes!$B$2)*1))</f>
        <v/>
      </c>
      <c r="M129" s="4">
        <f>IF(A129="","",SUM(O129:Z129))</f>
        <v/>
      </c>
      <c r="N129">
        <f>IF(A129="","",SUMPRODUCT(($O$1:$Z$1+Ajustes!$B$5-1&lt;=Ajustes!$B$2)*(O129:Z129&lt;I129)))</f>
        <v/>
      </c>
      <c r="O129" s="5" t="n"/>
      <c r="P129" s="5" t="n"/>
      <c r="Q129" s="5" t="n"/>
      <c r="R129" s="5" t="n"/>
      <c r="S129" s="5" t="n"/>
      <c r="T129" s="5" t="n"/>
      <c r="U129" s="5" t="n"/>
      <c r="V129" s="5" t="n"/>
      <c r="W129" s="5" t="n"/>
      <c r="X129" s="5" t="n"/>
      <c r="Y129" s="5" t="n"/>
      <c r="Z129" s="5" t="n"/>
    </row>
    <row r="130">
      <c r="D130" s="4">
        <f>IF(A130="","",MAX(0,I130*L130-M130)+MAX(0,J130-N(K130)))</f>
        <v/>
      </c>
      <c r="G130" s="5" t="n"/>
      <c r="H130" s="6">
        <f>IF(G130="","",G130/Ajustes!$B$4)</f>
        <v/>
      </c>
      <c r="I130" s="4">
        <f>IF(H130="","",ROUND(Ajustes!$B$3*H130,2))</f>
        <v/>
      </c>
      <c r="J130" s="4">
        <f>IF(H130="","",IF(Ajustes!$B$7&lt;=Ajustes!$B$2,ROUND(Ajustes!$B$6*H130,2),0))</f>
        <v/>
      </c>
      <c r="K130" s="4" t="n"/>
      <c r="L130">
        <f>IF(A130="","",SUMPRODUCT(($O$1:$Z$1+Ajustes!$B$5-1&lt;=Ajustes!$B$2)*1))</f>
        <v/>
      </c>
      <c r="M130" s="4">
        <f>IF(A130="","",SUM(O130:Z130))</f>
        <v/>
      </c>
      <c r="N130">
        <f>IF(A130="","",SUMPRODUCT(($O$1:$Z$1+Ajustes!$B$5-1&lt;=Ajustes!$B$2)*(O130:Z130&lt;I130)))</f>
        <v/>
      </c>
      <c r="O130" s="5" t="n"/>
      <c r="P130" s="5" t="n"/>
      <c r="Q130" s="5" t="n"/>
      <c r="R130" s="5" t="n"/>
      <c r="S130" s="5" t="n"/>
      <c r="T130" s="5" t="n"/>
      <c r="U130" s="5" t="n"/>
      <c r="V130" s="5" t="n"/>
      <c r="W130" s="5" t="n"/>
      <c r="X130" s="5" t="n"/>
      <c r="Y130" s="5" t="n"/>
      <c r="Z130" s="5" t="n"/>
    </row>
    <row r="131">
      <c r="D131" s="4">
        <f>IF(A131="","",MAX(0,I131*L131-M131)+MAX(0,J131-N(K131)))</f>
        <v/>
      </c>
      <c r="G131" s="5" t="n"/>
      <c r="H131" s="6">
        <f>IF(G131="","",G131/Ajustes!$B$4)</f>
        <v/>
      </c>
      <c r="I131" s="4">
        <f>IF(H131="","",ROUND(Ajustes!$B$3*H131,2))</f>
        <v/>
      </c>
      <c r="J131" s="4">
        <f>IF(H131="","",IF(Ajustes!$B$7&lt;=Ajustes!$B$2,ROUND(Ajustes!$B$6*H131,2),0))</f>
        <v/>
      </c>
      <c r="K131" s="4" t="n"/>
      <c r="L131">
        <f>IF(A131="","",SUMPRODUCT(($O$1:$Z$1+Ajustes!$B$5-1&lt;=Ajustes!$B$2)*1))</f>
        <v/>
      </c>
      <c r="M131" s="4">
        <f>IF(A131="","",SUM(O131:Z131))</f>
        <v/>
      </c>
      <c r="N131">
        <f>IF(A131="","",SUMPRODUCT(($O$1:$Z$1+Ajustes!$B$5-1&lt;=Ajustes!$B$2)*(O131:Z131&lt;I131)))</f>
        <v/>
      </c>
      <c r="O131" s="5" t="n"/>
      <c r="P131" s="5" t="n"/>
      <c r="Q131" s="5" t="n"/>
      <c r="R131" s="5" t="n"/>
      <c r="S131" s="5" t="n"/>
      <c r="T131" s="5" t="n"/>
      <c r="U131" s="5" t="n"/>
      <c r="V131" s="5" t="n"/>
      <c r="W131" s="5" t="n"/>
      <c r="X131" s="5" t="n"/>
      <c r="Y131" s="5" t="n"/>
      <c r="Z131" s="5" t="n"/>
    </row>
    <row r="132">
      <c r="D132" s="4">
        <f>IF(A132="","",MAX(0,I132*L132-M132)+MAX(0,J132-N(K132)))</f>
        <v/>
      </c>
      <c r="G132" s="5" t="n"/>
      <c r="H132" s="6">
        <f>IF(G132="","",G132/Ajustes!$B$4)</f>
        <v/>
      </c>
      <c r="I132" s="4">
        <f>IF(H132="","",ROUND(Ajustes!$B$3*H132,2))</f>
        <v/>
      </c>
      <c r="J132" s="4">
        <f>IF(H132="","",IF(Ajustes!$B$7&lt;=Ajustes!$B$2,ROUND(Ajustes!$B$6*H132,2),0))</f>
        <v/>
      </c>
      <c r="K132" s="4" t="n"/>
      <c r="L132">
        <f>IF(A132="","",SUMPRODUCT(($O$1:$Z$1+Ajustes!$B$5-1&lt;=Ajustes!$B$2)*1))</f>
        <v/>
      </c>
      <c r="M132" s="4">
        <f>IF(A132="","",SUM(O132:Z132))</f>
        <v/>
      </c>
      <c r="N132">
        <f>IF(A132="","",SUMPRODUCT(($O$1:$Z$1+Ajustes!$B$5-1&lt;=Ajustes!$B$2)*(O132:Z132&lt;I132)))</f>
        <v/>
      </c>
      <c r="O132" s="5" t="n"/>
      <c r="P132" s="5" t="n"/>
      <c r="Q132" s="5" t="n"/>
      <c r="R132" s="5" t="n"/>
      <c r="S132" s="5" t="n"/>
      <c r="T132" s="5" t="n"/>
      <c r="U132" s="5" t="n"/>
      <c r="V132" s="5" t="n"/>
      <c r="W132" s="5" t="n"/>
      <c r="X132" s="5" t="n"/>
      <c r="Y132" s="5" t="n"/>
      <c r="Z132" s="5" t="n"/>
    </row>
    <row r="133">
      <c r="D133" s="4">
        <f>IF(A133="","",MAX(0,I133*L133-M133)+MAX(0,J133-N(K133)))</f>
        <v/>
      </c>
      <c r="G133" s="5" t="n"/>
      <c r="H133" s="6">
        <f>IF(G133="","",G133/Ajustes!$B$4)</f>
        <v/>
      </c>
      <c r="I133" s="4">
        <f>IF(H133="","",ROUND(Ajustes!$B$3*H133,2))</f>
        <v/>
      </c>
      <c r="J133" s="4">
        <f>IF(H133="","",IF(Ajustes!$B$7&lt;=Ajustes!$B$2,ROUND(Ajustes!$B$6*H133,2),0))</f>
        <v/>
      </c>
      <c r="K133" s="4" t="n"/>
      <c r="L133">
        <f>IF(A133="","",SUMPRODUCT(($O$1:$Z$1+Ajustes!$B$5-1&lt;=Ajustes!$B$2)*1))</f>
        <v/>
      </c>
      <c r="M133" s="4">
        <f>IF(A133="","",SUM(O133:Z133))</f>
        <v/>
      </c>
      <c r="N133">
        <f>IF(A133="","",SUMPRODUCT(($O$1:$Z$1+Ajustes!$B$5-1&lt;=Ajustes!$B$2)*(O133:Z133&lt;I133)))</f>
        <v/>
      </c>
      <c r="O133" s="5" t="n"/>
      <c r="P133" s="5" t="n"/>
      <c r="Q133" s="5" t="n"/>
      <c r="R133" s="5" t="n"/>
      <c r="S133" s="5" t="n"/>
      <c r="T133" s="5" t="n"/>
      <c r="U133" s="5" t="n"/>
      <c r="V133" s="5" t="n"/>
      <c r="W133" s="5" t="n"/>
      <c r="X133" s="5" t="n"/>
      <c r="Y133" s="5" t="n"/>
      <c r="Z133" s="5" t="n"/>
    </row>
    <row r="134">
      <c r="D134" s="4">
        <f>IF(A134="","",MAX(0,I134*L134-M134)+MAX(0,J134-N(K134)))</f>
        <v/>
      </c>
      <c r="G134" s="5" t="n"/>
      <c r="H134" s="6">
        <f>IF(G134="","",G134/Ajustes!$B$4)</f>
        <v/>
      </c>
      <c r="I134" s="4">
        <f>IF(H134="","",ROUND(Ajustes!$B$3*H134,2))</f>
        <v/>
      </c>
      <c r="J134" s="4">
        <f>IF(H134="","",IF(Ajustes!$B$7&lt;=Ajustes!$B$2,ROUND(Ajustes!$B$6*H134,2),0))</f>
        <v/>
      </c>
      <c r="K134" s="4" t="n"/>
      <c r="L134">
        <f>IF(A134="","",SUMPRODUCT(($O$1:$Z$1+Ajustes!$B$5-1&lt;=Ajustes!$B$2)*1))</f>
        <v/>
      </c>
      <c r="M134" s="4">
        <f>IF(A134="","",SUM(O134:Z134))</f>
        <v/>
      </c>
      <c r="N134">
        <f>IF(A134="","",SUMPRODUCT(($O$1:$Z$1+Ajustes!$B$5-1&lt;=Ajustes!$B$2)*(O134:Z134&lt;I134)))</f>
        <v/>
      </c>
      <c r="O134" s="5" t="n"/>
      <c r="P134" s="5" t="n"/>
      <c r="Q134" s="5" t="n"/>
      <c r="R134" s="5" t="n"/>
      <c r="S134" s="5" t="n"/>
      <c r="T134" s="5" t="n"/>
      <c r="U134" s="5" t="n"/>
      <c r="V134" s="5" t="n"/>
      <c r="W134" s="5" t="n"/>
      <c r="X134" s="5" t="n"/>
      <c r="Y134" s="5" t="n"/>
      <c r="Z134" s="5" t="n"/>
    </row>
    <row r="135">
      <c r="D135" s="4">
        <f>IF(A135="","",MAX(0,I135*L135-M135)+MAX(0,J135-N(K135)))</f>
        <v/>
      </c>
      <c r="G135" s="5" t="n"/>
      <c r="H135" s="6">
        <f>IF(G135="","",G135/Ajustes!$B$4)</f>
        <v/>
      </c>
      <c r="I135" s="4">
        <f>IF(H135="","",ROUND(Ajustes!$B$3*H135,2))</f>
        <v/>
      </c>
      <c r="J135" s="4">
        <f>IF(H135="","",IF(Ajustes!$B$7&lt;=Ajustes!$B$2,ROUND(Ajustes!$B$6*H135,2),0))</f>
        <v/>
      </c>
      <c r="K135" s="4" t="n"/>
      <c r="L135">
        <f>IF(A135="","",SUMPRODUCT(($O$1:$Z$1+Ajustes!$B$5-1&lt;=Ajustes!$B$2)*1))</f>
        <v/>
      </c>
      <c r="M135" s="4">
        <f>IF(A135="","",SUM(O135:Z135))</f>
        <v/>
      </c>
      <c r="N135">
        <f>IF(A135="","",SUMPRODUCT(($O$1:$Z$1+Ajustes!$B$5-1&lt;=Ajustes!$B$2)*(O135:Z135&lt;I135)))</f>
        <v/>
      </c>
      <c r="O135" s="5" t="n"/>
      <c r="P135" s="5" t="n"/>
      <c r="Q135" s="5" t="n"/>
      <c r="R135" s="5" t="n"/>
      <c r="S135" s="5" t="n"/>
      <c r="T135" s="5" t="n"/>
      <c r="U135" s="5" t="n"/>
      <c r="V135" s="5" t="n"/>
      <c r="W135" s="5" t="n"/>
      <c r="X135" s="5" t="n"/>
      <c r="Y135" s="5" t="n"/>
      <c r="Z135" s="5" t="n"/>
    </row>
    <row r="136">
      <c r="D136" s="4">
        <f>IF(A136="","",MAX(0,I136*L136-M136)+MAX(0,J136-N(K136)))</f>
        <v/>
      </c>
      <c r="G136" s="5" t="n"/>
      <c r="H136" s="6">
        <f>IF(G136="","",G136/Ajustes!$B$4)</f>
        <v/>
      </c>
      <c r="I136" s="4">
        <f>IF(H136="","",ROUND(Ajustes!$B$3*H136,2))</f>
        <v/>
      </c>
      <c r="J136" s="4">
        <f>IF(H136="","",IF(Ajustes!$B$7&lt;=Ajustes!$B$2,ROUND(Ajustes!$B$6*H136,2),0))</f>
        <v/>
      </c>
      <c r="K136" s="4" t="n"/>
      <c r="L136">
        <f>IF(A136="","",SUMPRODUCT(($O$1:$Z$1+Ajustes!$B$5-1&lt;=Ajustes!$B$2)*1))</f>
        <v/>
      </c>
      <c r="M136" s="4">
        <f>IF(A136="","",SUM(O136:Z136))</f>
        <v/>
      </c>
      <c r="N136">
        <f>IF(A136="","",SUMPRODUCT(($O$1:$Z$1+Ajustes!$B$5-1&lt;=Ajustes!$B$2)*(O136:Z136&lt;I136)))</f>
        <v/>
      </c>
      <c r="O136" s="5" t="n"/>
      <c r="P136" s="5" t="n"/>
      <c r="Q136" s="5" t="n"/>
      <c r="R136" s="5" t="n"/>
      <c r="S136" s="5" t="n"/>
      <c r="T136" s="5" t="n"/>
      <c r="U136" s="5" t="n"/>
      <c r="V136" s="5" t="n"/>
      <c r="W136" s="5" t="n"/>
      <c r="X136" s="5" t="n"/>
      <c r="Y136" s="5" t="n"/>
      <c r="Z136" s="5" t="n"/>
    </row>
    <row r="137">
      <c r="D137" s="4">
        <f>IF(A137="","",MAX(0,I137*L137-M137)+MAX(0,J137-N(K137)))</f>
        <v/>
      </c>
      <c r="G137" s="5" t="n"/>
      <c r="H137" s="6">
        <f>IF(G137="","",G137/Ajustes!$B$4)</f>
        <v/>
      </c>
      <c r="I137" s="4">
        <f>IF(H137="","",ROUND(Ajustes!$B$3*H137,2))</f>
        <v/>
      </c>
      <c r="J137" s="4">
        <f>IF(H137="","",IF(Ajustes!$B$7&lt;=Ajustes!$B$2,ROUND(Ajustes!$B$6*H137,2),0))</f>
        <v/>
      </c>
      <c r="K137" s="4" t="n"/>
      <c r="L137">
        <f>IF(A137="","",SUMPRODUCT(($O$1:$Z$1+Ajustes!$B$5-1&lt;=Ajustes!$B$2)*1))</f>
        <v/>
      </c>
      <c r="M137" s="4">
        <f>IF(A137="","",SUM(O137:Z137))</f>
        <v/>
      </c>
      <c r="N137">
        <f>IF(A137="","",SUMPRODUCT(($O$1:$Z$1+Ajustes!$B$5-1&lt;=Ajustes!$B$2)*(O137:Z137&lt;I137)))</f>
        <v/>
      </c>
      <c r="O137" s="5" t="n"/>
      <c r="P137" s="5" t="n"/>
      <c r="Q137" s="5" t="n"/>
      <c r="R137" s="5" t="n"/>
      <c r="S137" s="5" t="n"/>
      <c r="T137" s="5" t="n"/>
      <c r="U137" s="5" t="n"/>
      <c r="V137" s="5" t="n"/>
      <c r="W137" s="5" t="n"/>
      <c r="X137" s="5" t="n"/>
      <c r="Y137" s="5" t="n"/>
      <c r="Z137" s="5" t="n"/>
    </row>
    <row r="138">
      <c r="D138" s="4">
        <f>IF(A138="","",MAX(0,I138*L138-M138)+MAX(0,J138-N(K138)))</f>
        <v/>
      </c>
      <c r="G138" s="5" t="n"/>
      <c r="H138" s="6">
        <f>IF(G138="","",G138/Ajustes!$B$4)</f>
        <v/>
      </c>
      <c r="I138" s="4">
        <f>IF(H138="","",ROUND(Ajustes!$B$3*H138,2))</f>
        <v/>
      </c>
      <c r="J138" s="4">
        <f>IF(H138="","",IF(Ajustes!$B$7&lt;=Ajustes!$B$2,ROUND(Ajustes!$B$6*H138,2),0))</f>
        <v/>
      </c>
      <c r="K138" s="4" t="n"/>
      <c r="L138">
        <f>IF(A138="","",SUMPRODUCT(($O$1:$Z$1+Ajustes!$B$5-1&lt;=Ajustes!$B$2)*1))</f>
        <v/>
      </c>
      <c r="M138" s="4">
        <f>IF(A138="","",SUM(O138:Z138))</f>
        <v/>
      </c>
      <c r="N138">
        <f>IF(A138="","",SUMPRODUCT(($O$1:$Z$1+Ajustes!$B$5-1&lt;=Ajustes!$B$2)*(O138:Z138&lt;I138)))</f>
        <v/>
      </c>
      <c r="O138" s="5" t="n"/>
      <c r="P138" s="5" t="n"/>
      <c r="Q138" s="5" t="n"/>
      <c r="R138" s="5" t="n"/>
      <c r="S138" s="5" t="n"/>
      <c r="T138" s="5" t="n"/>
      <c r="U138" s="5" t="n"/>
      <c r="V138" s="5" t="n"/>
      <c r="W138" s="5" t="n"/>
      <c r="X138" s="5" t="n"/>
      <c r="Y138" s="5" t="n"/>
      <c r="Z138" s="5" t="n"/>
    </row>
    <row r="139">
      <c r="D139" s="4">
        <f>IF(A139="","",MAX(0,I139*L139-M139)+MAX(0,J139-N(K139)))</f>
        <v/>
      </c>
      <c r="G139" s="5" t="n"/>
      <c r="H139" s="6">
        <f>IF(G139="","",G139/Ajustes!$B$4)</f>
        <v/>
      </c>
      <c r="I139" s="4">
        <f>IF(H139="","",ROUND(Ajustes!$B$3*H139,2))</f>
        <v/>
      </c>
      <c r="J139" s="4">
        <f>IF(H139="","",IF(Ajustes!$B$7&lt;=Ajustes!$B$2,ROUND(Ajustes!$B$6*H139,2),0))</f>
        <v/>
      </c>
      <c r="K139" s="4" t="n"/>
      <c r="L139">
        <f>IF(A139="","",SUMPRODUCT(($O$1:$Z$1+Ajustes!$B$5-1&lt;=Ajustes!$B$2)*1))</f>
        <v/>
      </c>
      <c r="M139" s="4">
        <f>IF(A139="","",SUM(O139:Z139))</f>
        <v/>
      </c>
      <c r="N139">
        <f>IF(A139="","",SUMPRODUCT(($O$1:$Z$1+Ajustes!$B$5-1&lt;=Ajustes!$B$2)*(O139:Z139&lt;I139)))</f>
        <v/>
      </c>
      <c r="O139" s="5" t="n"/>
      <c r="P139" s="5" t="n"/>
      <c r="Q139" s="5" t="n"/>
      <c r="R139" s="5" t="n"/>
      <c r="S139" s="5" t="n"/>
      <c r="T139" s="5" t="n"/>
      <c r="U139" s="5" t="n"/>
      <c r="V139" s="5" t="n"/>
      <c r="W139" s="5" t="n"/>
      <c r="X139" s="5" t="n"/>
      <c r="Y139" s="5" t="n"/>
      <c r="Z139" s="5" t="n"/>
    </row>
    <row r="140">
      <c r="D140" s="4">
        <f>IF(A140="","",MAX(0,I140*L140-M140)+MAX(0,J140-N(K140)))</f>
        <v/>
      </c>
      <c r="G140" s="5" t="n"/>
      <c r="H140" s="6">
        <f>IF(G140="","",G140/Ajustes!$B$4)</f>
        <v/>
      </c>
      <c r="I140" s="4">
        <f>IF(H140="","",ROUND(Ajustes!$B$3*H140,2))</f>
        <v/>
      </c>
      <c r="J140" s="4">
        <f>IF(H140="","",IF(Ajustes!$B$7&lt;=Ajustes!$B$2,ROUND(Ajustes!$B$6*H140,2),0))</f>
        <v/>
      </c>
      <c r="K140" s="4" t="n"/>
      <c r="L140">
        <f>IF(A140="","",SUMPRODUCT(($O$1:$Z$1+Ajustes!$B$5-1&lt;=Ajustes!$B$2)*1))</f>
        <v/>
      </c>
      <c r="M140" s="4">
        <f>IF(A140="","",SUM(O140:Z140))</f>
        <v/>
      </c>
      <c r="N140">
        <f>IF(A140="","",SUMPRODUCT(($O$1:$Z$1+Ajustes!$B$5-1&lt;=Ajustes!$B$2)*(O140:Z140&lt;I140)))</f>
        <v/>
      </c>
      <c r="O140" s="5" t="n"/>
      <c r="P140" s="5" t="n"/>
      <c r="Q140" s="5" t="n"/>
      <c r="R140" s="5" t="n"/>
      <c r="S140" s="5" t="n"/>
      <c r="T140" s="5" t="n"/>
      <c r="U140" s="5" t="n"/>
      <c r="V140" s="5" t="n"/>
      <c r="W140" s="5" t="n"/>
      <c r="X140" s="5" t="n"/>
      <c r="Y140" s="5" t="n"/>
      <c r="Z140" s="5" t="n"/>
    </row>
    <row r="141">
      <c r="D141" s="4">
        <f>IF(A141="","",MAX(0,I141*L141-M141)+MAX(0,J141-N(K141)))</f>
        <v/>
      </c>
      <c r="G141" s="5" t="n"/>
      <c r="H141" s="6">
        <f>IF(G141="","",G141/Ajustes!$B$4)</f>
        <v/>
      </c>
      <c r="I141" s="4">
        <f>IF(H141="","",ROUND(Ajustes!$B$3*H141,2))</f>
        <v/>
      </c>
      <c r="J141" s="4">
        <f>IF(H141="","",IF(Ajustes!$B$7&lt;=Ajustes!$B$2,ROUND(Ajustes!$B$6*H141,2),0))</f>
        <v/>
      </c>
      <c r="K141" s="4" t="n"/>
      <c r="L141">
        <f>IF(A141="","",SUMPRODUCT(($O$1:$Z$1+Ajustes!$B$5-1&lt;=Ajustes!$B$2)*1))</f>
        <v/>
      </c>
      <c r="M141" s="4">
        <f>IF(A141="","",SUM(O141:Z141))</f>
        <v/>
      </c>
      <c r="N141">
        <f>IF(A141="","",SUMPRODUCT(($O$1:$Z$1+Ajustes!$B$5-1&lt;=Ajustes!$B$2)*(O141:Z141&lt;I141)))</f>
        <v/>
      </c>
      <c r="O141" s="5" t="n"/>
      <c r="P141" s="5" t="n"/>
      <c r="Q141" s="5" t="n"/>
      <c r="R141" s="5" t="n"/>
      <c r="S141" s="5" t="n"/>
      <c r="T141" s="5" t="n"/>
      <c r="U141" s="5" t="n"/>
      <c r="V141" s="5" t="n"/>
      <c r="W141" s="5" t="n"/>
      <c r="X141" s="5" t="n"/>
      <c r="Y141" s="5" t="n"/>
      <c r="Z141" s="5" t="n"/>
    </row>
    <row r="142">
      <c r="D142" s="4">
        <f>IF(A142="","",MAX(0,I142*L142-M142)+MAX(0,J142-N(K142)))</f>
        <v/>
      </c>
      <c r="G142" s="5" t="n"/>
      <c r="H142" s="6">
        <f>IF(G142="","",G142/Ajustes!$B$4)</f>
        <v/>
      </c>
      <c r="I142" s="4">
        <f>IF(H142="","",ROUND(Ajustes!$B$3*H142,2))</f>
        <v/>
      </c>
      <c r="J142" s="4">
        <f>IF(H142="","",IF(Ajustes!$B$7&lt;=Ajustes!$B$2,ROUND(Ajustes!$B$6*H142,2),0))</f>
        <v/>
      </c>
      <c r="K142" s="4" t="n"/>
      <c r="L142">
        <f>IF(A142="","",SUMPRODUCT(($O$1:$Z$1+Ajustes!$B$5-1&lt;=Ajustes!$B$2)*1))</f>
        <v/>
      </c>
      <c r="M142" s="4">
        <f>IF(A142="","",SUM(O142:Z142))</f>
        <v/>
      </c>
      <c r="N142">
        <f>IF(A142="","",SUMPRODUCT(($O$1:$Z$1+Ajustes!$B$5-1&lt;=Ajustes!$B$2)*(O142:Z142&lt;I142)))</f>
        <v/>
      </c>
      <c r="O142" s="5" t="n"/>
      <c r="P142" s="5" t="n"/>
      <c r="Q142" s="5" t="n"/>
      <c r="R142" s="5" t="n"/>
      <c r="S142" s="5" t="n"/>
      <c r="T142" s="5" t="n"/>
      <c r="U142" s="5" t="n"/>
      <c r="V142" s="5" t="n"/>
      <c r="W142" s="5" t="n"/>
      <c r="X142" s="5" t="n"/>
      <c r="Y142" s="5" t="n"/>
      <c r="Z142" s="5" t="n"/>
    </row>
    <row r="143">
      <c r="D143" s="4">
        <f>IF(A143="","",MAX(0,I143*L143-M143)+MAX(0,J143-N(K143)))</f>
        <v/>
      </c>
      <c r="G143" s="5" t="n"/>
      <c r="H143" s="6">
        <f>IF(G143="","",G143/Ajustes!$B$4)</f>
        <v/>
      </c>
      <c r="I143" s="4">
        <f>IF(H143="","",ROUND(Ajustes!$B$3*H143,2))</f>
        <v/>
      </c>
      <c r="J143" s="4">
        <f>IF(H143="","",IF(Ajustes!$B$7&lt;=Ajustes!$B$2,ROUND(Ajustes!$B$6*H143,2),0))</f>
        <v/>
      </c>
      <c r="K143" s="4" t="n"/>
      <c r="L143">
        <f>IF(A143="","",SUMPRODUCT(($O$1:$Z$1+Ajustes!$B$5-1&lt;=Ajustes!$B$2)*1))</f>
        <v/>
      </c>
      <c r="M143" s="4">
        <f>IF(A143="","",SUM(O143:Z143))</f>
        <v/>
      </c>
      <c r="N143">
        <f>IF(A143="","",SUMPRODUCT(($O$1:$Z$1+Ajustes!$B$5-1&lt;=Ajustes!$B$2)*(O143:Z143&lt;I143)))</f>
        <v/>
      </c>
      <c r="O143" s="5" t="n"/>
      <c r="P143" s="5" t="n"/>
      <c r="Q143" s="5" t="n"/>
      <c r="R143" s="5" t="n"/>
      <c r="S143" s="5" t="n"/>
      <c r="T143" s="5" t="n"/>
      <c r="U143" s="5" t="n"/>
      <c r="V143" s="5" t="n"/>
      <c r="W143" s="5" t="n"/>
      <c r="X143" s="5" t="n"/>
      <c r="Y143" s="5" t="n"/>
      <c r="Z143" s="5" t="n"/>
    </row>
    <row r="144">
      <c r="D144" s="4">
        <f>IF(A144="","",MAX(0,I144*L144-M144)+MAX(0,J144-N(K144)))</f>
        <v/>
      </c>
      <c r="G144" s="5" t="n"/>
      <c r="H144" s="6">
        <f>IF(G144="","",G144/Ajustes!$B$4)</f>
        <v/>
      </c>
      <c r="I144" s="4">
        <f>IF(H144="","",ROUND(Ajustes!$B$3*H144,2))</f>
        <v/>
      </c>
      <c r="J144" s="4">
        <f>IF(H144="","",IF(Ajustes!$B$7&lt;=Ajustes!$B$2,ROUND(Ajustes!$B$6*H144,2),0))</f>
        <v/>
      </c>
      <c r="K144" s="4" t="n"/>
      <c r="L144">
        <f>IF(A144="","",SUMPRODUCT(($O$1:$Z$1+Ajustes!$B$5-1&lt;=Ajustes!$B$2)*1))</f>
        <v/>
      </c>
      <c r="M144" s="4">
        <f>IF(A144="","",SUM(O144:Z144))</f>
        <v/>
      </c>
      <c r="N144">
        <f>IF(A144="","",SUMPRODUCT(($O$1:$Z$1+Ajustes!$B$5-1&lt;=Ajustes!$B$2)*(O144:Z144&lt;I144)))</f>
        <v/>
      </c>
      <c r="O144" s="5" t="n"/>
      <c r="P144" s="5" t="n"/>
      <c r="Q144" s="5" t="n"/>
      <c r="R144" s="5" t="n"/>
      <c r="S144" s="5" t="n"/>
      <c r="T144" s="5" t="n"/>
      <c r="U144" s="5" t="n"/>
      <c r="V144" s="5" t="n"/>
      <c r="W144" s="5" t="n"/>
      <c r="X144" s="5" t="n"/>
      <c r="Y144" s="5" t="n"/>
      <c r="Z144" s="5" t="n"/>
    </row>
    <row r="145">
      <c r="D145" s="4">
        <f>IF(A145="","",MAX(0,I145*L145-M145)+MAX(0,J145-N(K145)))</f>
        <v/>
      </c>
      <c r="G145" s="5" t="n"/>
      <c r="H145" s="6">
        <f>IF(G145="","",G145/Ajustes!$B$4)</f>
        <v/>
      </c>
      <c r="I145" s="4">
        <f>IF(H145="","",ROUND(Ajustes!$B$3*H145,2))</f>
        <v/>
      </c>
      <c r="J145" s="4">
        <f>IF(H145="","",IF(Ajustes!$B$7&lt;=Ajustes!$B$2,ROUND(Ajustes!$B$6*H145,2),0))</f>
        <v/>
      </c>
      <c r="K145" s="4" t="n"/>
      <c r="L145">
        <f>IF(A145="","",SUMPRODUCT(($O$1:$Z$1+Ajustes!$B$5-1&lt;=Ajustes!$B$2)*1))</f>
        <v/>
      </c>
      <c r="M145" s="4">
        <f>IF(A145="","",SUM(O145:Z145))</f>
        <v/>
      </c>
      <c r="N145">
        <f>IF(A145="","",SUMPRODUCT(($O$1:$Z$1+Ajustes!$B$5-1&lt;=Ajustes!$B$2)*(O145:Z145&lt;I145)))</f>
        <v/>
      </c>
      <c r="O145" s="5" t="n"/>
      <c r="P145" s="5" t="n"/>
      <c r="Q145" s="5" t="n"/>
      <c r="R145" s="5" t="n"/>
      <c r="S145" s="5" t="n"/>
      <c r="T145" s="5" t="n"/>
      <c r="U145" s="5" t="n"/>
      <c r="V145" s="5" t="n"/>
      <c r="W145" s="5" t="n"/>
      <c r="X145" s="5" t="n"/>
      <c r="Y145" s="5" t="n"/>
      <c r="Z145" s="5" t="n"/>
    </row>
    <row r="146">
      <c r="D146" s="4">
        <f>IF(A146="","",MAX(0,I146*L146-M146)+MAX(0,J146-N(K146)))</f>
        <v/>
      </c>
      <c r="G146" s="5" t="n"/>
      <c r="H146" s="6">
        <f>IF(G146="","",G146/Ajustes!$B$4)</f>
        <v/>
      </c>
      <c r="I146" s="4">
        <f>IF(H146="","",ROUND(Ajustes!$B$3*H146,2))</f>
        <v/>
      </c>
      <c r="J146" s="4">
        <f>IF(H146="","",IF(Ajustes!$B$7&lt;=Ajustes!$B$2,ROUND(Ajustes!$B$6*H146,2),0))</f>
        <v/>
      </c>
      <c r="K146" s="4" t="n"/>
      <c r="L146">
        <f>IF(A146="","",SUMPRODUCT(($O$1:$Z$1+Ajustes!$B$5-1&lt;=Ajustes!$B$2)*1))</f>
        <v/>
      </c>
      <c r="M146" s="4">
        <f>IF(A146="","",SUM(O146:Z146))</f>
        <v/>
      </c>
      <c r="N146">
        <f>IF(A146="","",SUMPRODUCT(($O$1:$Z$1+Ajustes!$B$5-1&lt;=Ajustes!$B$2)*(O146:Z146&lt;I146)))</f>
        <v/>
      </c>
      <c r="O146" s="5" t="n"/>
      <c r="P146" s="5" t="n"/>
      <c r="Q146" s="5" t="n"/>
      <c r="R146" s="5" t="n"/>
      <c r="S146" s="5" t="n"/>
      <c r="T146" s="5" t="n"/>
      <c r="U146" s="5" t="n"/>
      <c r="V146" s="5" t="n"/>
      <c r="W146" s="5" t="n"/>
      <c r="X146" s="5" t="n"/>
      <c r="Y146" s="5" t="n"/>
      <c r="Z146" s="5" t="n"/>
    </row>
    <row r="147">
      <c r="D147" s="4">
        <f>IF(A147="","",MAX(0,I147*L147-M147)+MAX(0,J147-N(K147)))</f>
        <v/>
      </c>
      <c r="G147" s="5" t="n"/>
      <c r="H147" s="6">
        <f>IF(G147="","",G147/Ajustes!$B$4)</f>
        <v/>
      </c>
      <c r="I147" s="4">
        <f>IF(H147="","",ROUND(Ajustes!$B$3*H147,2))</f>
        <v/>
      </c>
      <c r="J147" s="4">
        <f>IF(H147="","",IF(Ajustes!$B$7&lt;=Ajustes!$B$2,ROUND(Ajustes!$B$6*H147,2),0))</f>
        <v/>
      </c>
      <c r="K147" s="4" t="n"/>
      <c r="L147">
        <f>IF(A147="","",SUMPRODUCT(($O$1:$Z$1+Ajustes!$B$5-1&lt;=Ajustes!$B$2)*1))</f>
        <v/>
      </c>
      <c r="M147" s="4">
        <f>IF(A147="","",SUM(O147:Z147))</f>
        <v/>
      </c>
      <c r="N147">
        <f>IF(A147="","",SUMPRODUCT(($O$1:$Z$1+Ajustes!$B$5-1&lt;=Ajustes!$B$2)*(O147:Z147&lt;I147)))</f>
        <v/>
      </c>
      <c r="O147" s="5" t="n"/>
      <c r="P147" s="5" t="n"/>
      <c r="Q147" s="5" t="n"/>
      <c r="R147" s="5" t="n"/>
      <c r="S147" s="5" t="n"/>
      <c r="T147" s="5" t="n"/>
      <c r="U147" s="5" t="n"/>
      <c r="V147" s="5" t="n"/>
      <c r="W147" s="5" t="n"/>
      <c r="X147" s="5" t="n"/>
      <c r="Y147" s="5" t="n"/>
      <c r="Z147" s="5" t="n"/>
    </row>
    <row r="148">
      <c r="D148" s="4">
        <f>IF(A148="","",MAX(0,I148*L148-M148)+MAX(0,J148-N(K148)))</f>
        <v/>
      </c>
      <c r="G148" s="5" t="n"/>
      <c r="H148" s="6">
        <f>IF(G148="","",G148/Ajustes!$B$4)</f>
        <v/>
      </c>
      <c r="I148" s="4">
        <f>IF(H148="","",ROUND(Ajustes!$B$3*H148,2))</f>
        <v/>
      </c>
      <c r="J148" s="4">
        <f>IF(H148="","",IF(Ajustes!$B$7&lt;=Ajustes!$B$2,ROUND(Ajustes!$B$6*H148,2),0))</f>
        <v/>
      </c>
      <c r="K148" s="4" t="n"/>
      <c r="L148">
        <f>IF(A148="","",SUMPRODUCT(($O$1:$Z$1+Ajustes!$B$5-1&lt;=Ajustes!$B$2)*1))</f>
        <v/>
      </c>
      <c r="M148" s="4">
        <f>IF(A148="","",SUM(O148:Z148))</f>
        <v/>
      </c>
      <c r="N148">
        <f>IF(A148="","",SUMPRODUCT(($O$1:$Z$1+Ajustes!$B$5-1&lt;=Ajustes!$B$2)*(O148:Z148&lt;I148)))</f>
        <v/>
      </c>
      <c r="O148" s="5" t="n"/>
      <c r="P148" s="5" t="n"/>
      <c r="Q148" s="5" t="n"/>
      <c r="R148" s="5" t="n"/>
      <c r="S148" s="5" t="n"/>
      <c r="T148" s="5" t="n"/>
      <c r="U148" s="5" t="n"/>
      <c r="V148" s="5" t="n"/>
      <c r="W148" s="5" t="n"/>
      <c r="X148" s="5" t="n"/>
      <c r="Y148" s="5" t="n"/>
      <c r="Z148" s="5" t="n"/>
    </row>
    <row r="149">
      <c r="D149" s="4">
        <f>IF(A149="","",MAX(0,I149*L149-M149)+MAX(0,J149-N(K149)))</f>
        <v/>
      </c>
      <c r="G149" s="5" t="n"/>
      <c r="H149" s="6">
        <f>IF(G149="","",G149/Ajustes!$B$4)</f>
        <v/>
      </c>
      <c r="I149" s="4">
        <f>IF(H149="","",ROUND(Ajustes!$B$3*H149,2))</f>
        <v/>
      </c>
      <c r="J149" s="4">
        <f>IF(H149="","",IF(Ajustes!$B$7&lt;=Ajustes!$B$2,ROUND(Ajustes!$B$6*H149,2),0))</f>
        <v/>
      </c>
      <c r="K149" s="4" t="n"/>
      <c r="L149">
        <f>IF(A149="","",SUMPRODUCT(($O$1:$Z$1+Ajustes!$B$5-1&lt;=Ajustes!$B$2)*1))</f>
        <v/>
      </c>
      <c r="M149" s="4">
        <f>IF(A149="","",SUM(O149:Z149))</f>
        <v/>
      </c>
      <c r="N149">
        <f>IF(A149="","",SUMPRODUCT(($O$1:$Z$1+Ajustes!$B$5-1&lt;=Ajustes!$B$2)*(O149:Z149&lt;I149)))</f>
        <v/>
      </c>
      <c r="O149" s="5" t="n"/>
      <c r="P149" s="5" t="n"/>
      <c r="Q149" s="5" t="n"/>
      <c r="R149" s="5" t="n"/>
      <c r="S149" s="5" t="n"/>
      <c r="T149" s="5" t="n"/>
      <c r="U149" s="5" t="n"/>
      <c r="V149" s="5" t="n"/>
      <c r="W149" s="5" t="n"/>
      <c r="X149" s="5" t="n"/>
      <c r="Y149" s="5" t="n"/>
      <c r="Z149" s="5" t="n"/>
    </row>
    <row r="150">
      <c r="D150" s="4">
        <f>IF(A150="","",MAX(0,I150*L150-M150)+MAX(0,J150-N(K150)))</f>
        <v/>
      </c>
      <c r="G150" s="5" t="n"/>
      <c r="H150" s="6">
        <f>IF(G150="","",G150/Ajustes!$B$4)</f>
        <v/>
      </c>
      <c r="I150" s="4">
        <f>IF(H150="","",ROUND(Ajustes!$B$3*H150,2))</f>
        <v/>
      </c>
      <c r="J150" s="4">
        <f>IF(H150="","",IF(Ajustes!$B$7&lt;=Ajustes!$B$2,ROUND(Ajustes!$B$6*H150,2),0))</f>
        <v/>
      </c>
      <c r="K150" s="4" t="n"/>
      <c r="L150">
        <f>IF(A150="","",SUMPRODUCT(($O$1:$Z$1+Ajustes!$B$5-1&lt;=Ajustes!$B$2)*1))</f>
        <v/>
      </c>
      <c r="M150" s="4">
        <f>IF(A150="","",SUM(O150:Z150))</f>
        <v/>
      </c>
      <c r="N150">
        <f>IF(A150="","",SUMPRODUCT(($O$1:$Z$1+Ajustes!$B$5-1&lt;=Ajustes!$B$2)*(O150:Z150&lt;I150)))</f>
        <v/>
      </c>
      <c r="O150" s="5" t="n"/>
      <c r="P150" s="5" t="n"/>
      <c r="Q150" s="5" t="n"/>
      <c r="R150" s="5" t="n"/>
      <c r="S150" s="5" t="n"/>
      <c r="T150" s="5" t="n"/>
      <c r="U150" s="5" t="n"/>
      <c r="V150" s="5" t="n"/>
      <c r="W150" s="5" t="n"/>
      <c r="X150" s="5" t="n"/>
      <c r="Y150" s="5" t="n"/>
      <c r="Z150" s="5" t="n"/>
    </row>
    <row r="151">
      <c r="D151" s="4">
        <f>IF(A151="","",MAX(0,I151*L151-M151)+MAX(0,J151-N(K151)))</f>
        <v/>
      </c>
      <c r="G151" s="5" t="n"/>
      <c r="H151" s="6">
        <f>IF(G151="","",G151/Ajustes!$B$4)</f>
        <v/>
      </c>
      <c r="I151" s="4">
        <f>IF(H151="","",ROUND(Ajustes!$B$3*H151,2))</f>
        <v/>
      </c>
      <c r="J151" s="4">
        <f>IF(H151="","",IF(Ajustes!$B$7&lt;=Ajustes!$B$2,ROUND(Ajustes!$B$6*H151,2),0))</f>
        <v/>
      </c>
      <c r="K151" s="4" t="n"/>
      <c r="L151">
        <f>IF(A151="","",SUMPRODUCT(($O$1:$Z$1+Ajustes!$B$5-1&lt;=Ajustes!$B$2)*1))</f>
        <v/>
      </c>
      <c r="M151" s="4">
        <f>IF(A151="","",SUM(O151:Z151))</f>
        <v/>
      </c>
      <c r="N151">
        <f>IF(A151="","",SUMPRODUCT(($O$1:$Z$1+Ajustes!$B$5-1&lt;=Ajustes!$B$2)*(O151:Z151&lt;I151)))</f>
        <v/>
      </c>
      <c r="O151" s="5" t="n"/>
      <c r="P151" s="5" t="n"/>
      <c r="Q151" s="5" t="n"/>
      <c r="R151" s="5" t="n"/>
      <c r="S151" s="5" t="n"/>
      <c r="T151" s="5" t="n"/>
      <c r="U151" s="5" t="n"/>
      <c r="V151" s="5" t="n"/>
      <c r="W151" s="5" t="n"/>
      <c r="X151" s="5" t="n"/>
      <c r="Y151" s="5" t="n"/>
      <c r="Z151" s="5" t="n"/>
    </row>
    <row r="152">
      <c r="D152" s="4">
        <f>IF(A152="","",MAX(0,I152*L152-M152)+MAX(0,J152-N(K152)))</f>
        <v/>
      </c>
      <c r="G152" s="5" t="n"/>
      <c r="H152" s="6">
        <f>IF(G152="","",G152/Ajustes!$B$4)</f>
        <v/>
      </c>
      <c r="I152" s="4">
        <f>IF(H152="","",ROUND(Ajustes!$B$3*H152,2))</f>
        <v/>
      </c>
      <c r="J152" s="4">
        <f>IF(H152="","",IF(Ajustes!$B$7&lt;=Ajustes!$B$2,ROUND(Ajustes!$B$6*H152,2),0))</f>
        <v/>
      </c>
      <c r="K152" s="4" t="n"/>
      <c r="L152">
        <f>IF(A152="","",SUMPRODUCT(($O$1:$Z$1+Ajustes!$B$5-1&lt;=Ajustes!$B$2)*1))</f>
        <v/>
      </c>
      <c r="M152" s="4">
        <f>IF(A152="","",SUM(O152:Z152))</f>
        <v/>
      </c>
      <c r="N152">
        <f>IF(A152="","",SUMPRODUCT(($O$1:$Z$1+Ajustes!$B$5-1&lt;=Ajustes!$B$2)*(O152:Z152&lt;I152)))</f>
        <v/>
      </c>
      <c r="O152" s="5" t="n"/>
      <c r="P152" s="5" t="n"/>
      <c r="Q152" s="5" t="n"/>
      <c r="R152" s="5" t="n"/>
      <c r="S152" s="5" t="n"/>
      <c r="T152" s="5" t="n"/>
      <c r="U152" s="5" t="n"/>
      <c r="V152" s="5" t="n"/>
      <c r="W152" s="5" t="n"/>
      <c r="X152" s="5" t="n"/>
      <c r="Y152" s="5" t="n"/>
      <c r="Z152" s="5" t="n"/>
    </row>
    <row r="153">
      <c r="D153" s="4">
        <f>IF(A153="","",MAX(0,I153*L153-M153)+MAX(0,J153-N(K153)))</f>
        <v/>
      </c>
      <c r="G153" s="5" t="n"/>
      <c r="H153" s="6">
        <f>IF(G153="","",G153/Ajustes!$B$4)</f>
        <v/>
      </c>
      <c r="I153" s="4">
        <f>IF(H153="","",ROUND(Ajustes!$B$3*H153,2))</f>
        <v/>
      </c>
      <c r="J153" s="4">
        <f>IF(H153="","",IF(Ajustes!$B$7&lt;=Ajustes!$B$2,ROUND(Ajustes!$B$6*H153,2),0))</f>
        <v/>
      </c>
      <c r="K153" s="4" t="n"/>
      <c r="L153">
        <f>IF(A153="","",SUMPRODUCT(($O$1:$Z$1+Ajustes!$B$5-1&lt;=Ajustes!$B$2)*1))</f>
        <v/>
      </c>
      <c r="M153" s="4">
        <f>IF(A153="","",SUM(O153:Z153))</f>
        <v/>
      </c>
      <c r="N153">
        <f>IF(A153="","",SUMPRODUCT(($O$1:$Z$1+Ajustes!$B$5-1&lt;=Ajustes!$B$2)*(O153:Z153&lt;I153)))</f>
        <v/>
      </c>
      <c r="O153" s="5" t="n"/>
      <c r="P153" s="5" t="n"/>
      <c r="Q153" s="5" t="n"/>
      <c r="R153" s="5" t="n"/>
      <c r="S153" s="5" t="n"/>
      <c r="T153" s="5" t="n"/>
      <c r="U153" s="5" t="n"/>
      <c r="V153" s="5" t="n"/>
      <c r="W153" s="5" t="n"/>
      <c r="X153" s="5" t="n"/>
      <c r="Y153" s="5" t="n"/>
      <c r="Z153" s="5" t="n"/>
    </row>
    <row r="154">
      <c r="D154" s="4">
        <f>IF(A154="","",MAX(0,I154*L154-M154)+MAX(0,J154-N(K154)))</f>
        <v/>
      </c>
      <c r="G154" s="5" t="n"/>
      <c r="H154" s="6">
        <f>IF(G154="","",G154/Ajustes!$B$4)</f>
        <v/>
      </c>
      <c r="I154" s="4">
        <f>IF(H154="","",ROUND(Ajustes!$B$3*H154,2))</f>
        <v/>
      </c>
      <c r="J154" s="4">
        <f>IF(H154="","",IF(Ajustes!$B$7&lt;=Ajustes!$B$2,ROUND(Ajustes!$B$6*H154,2),0))</f>
        <v/>
      </c>
      <c r="K154" s="4" t="n"/>
      <c r="L154">
        <f>IF(A154="","",SUMPRODUCT(($O$1:$Z$1+Ajustes!$B$5-1&lt;=Ajustes!$B$2)*1))</f>
        <v/>
      </c>
      <c r="M154" s="4">
        <f>IF(A154="","",SUM(O154:Z154))</f>
        <v/>
      </c>
      <c r="N154">
        <f>IF(A154="","",SUMPRODUCT(($O$1:$Z$1+Ajustes!$B$5-1&lt;=Ajustes!$B$2)*(O154:Z154&lt;I154)))</f>
        <v/>
      </c>
      <c r="O154" s="5" t="n"/>
      <c r="P154" s="5" t="n"/>
      <c r="Q154" s="5" t="n"/>
      <c r="R154" s="5" t="n"/>
      <c r="S154" s="5" t="n"/>
      <c r="T154" s="5" t="n"/>
      <c r="U154" s="5" t="n"/>
      <c r="V154" s="5" t="n"/>
      <c r="W154" s="5" t="n"/>
      <c r="X154" s="5" t="n"/>
      <c r="Y154" s="5" t="n"/>
      <c r="Z154" s="5" t="n"/>
    </row>
    <row r="155">
      <c r="D155" s="4">
        <f>IF(A155="","",MAX(0,I155*L155-M155)+MAX(0,J155-N(K155)))</f>
        <v/>
      </c>
      <c r="G155" s="5" t="n"/>
      <c r="H155" s="6">
        <f>IF(G155="","",G155/Ajustes!$B$4)</f>
        <v/>
      </c>
      <c r="I155" s="4">
        <f>IF(H155="","",ROUND(Ajustes!$B$3*H155,2))</f>
        <v/>
      </c>
      <c r="J155" s="4">
        <f>IF(H155="","",IF(Ajustes!$B$7&lt;=Ajustes!$B$2,ROUND(Ajustes!$B$6*H155,2),0))</f>
        <v/>
      </c>
      <c r="K155" s="4" t="n"/>
      <c r="L155">
        <f>IF(A155="","",SUMPRODUCT(($O$1:$Z$1+Ajustes!$B$5-1&lt;=Ajustes!$B$2)*1))</f>
        <v/>
      </c>
      <c r="M155" s="4">
        <f>IF(A155="","",SUM(O155:Z155))</f>
        <v/>
      </c>
      <c r="N155">
        <f>IF(A155="","",SUMPRODUCT(($O$1:$Z$1+Ajustes!$B$5-1&lt;=Ajustes!$B$2)*(O155:Z155&lt;I155)))</f>
        <v/>
      </c>
      <c r="O155" s="5" t="n"/>
      <c r="P155" s="5" t="n"/>
      <c r="Q155" s="5" t="n"/>
      <c r="R155" s="5" t="n"/>
      <c r="S155" s="5" t="n"/>
      <c r="T155" s="5" t="n"/>
      <c r="U155" s="5" t="n"/>
      <c r="V155" s="5" t="n"/>
      <c r="W155" s="5" t="n"/>
      <c r="X155" s="5" t="n"/>
      <c r="Y155" s="5" t="n"/>
      <c r="Z155" s="5" t="n"/>
    </row>
    <row r="156">
      <c r="D156" s="4">
        <f>IF(A156="","",MAX(0,I156*L156-M156)+MAX(0,J156-N(K156)))</f>
        <v/>
      </c>
      <c r="G156" s="5" t="n"/>
      <c r="H156" s="6">
        <f>IF(G156="","",G156/Ajustes!$B$4)</f>
        <v/>
      </c>
      <c r="I156" s="4">
        <f>IF(H156="","",ROUND(Ajustes!$B$3*H156,2))</f>
        <v/>
      </c>
      <c r="J156" s="4">
        <f>IF(H156="","",IF(Ajustes!$B$7&lt;=Ajustes!$B$2,ROUND(Ajustes!$B$6*H156,2),0))</f>
        <v/>
      </c>
      <c r="K156" s="4" t="n"/>
      <c r="L156">
        <f>IF(A156="","",SUMPRODUCT(($O$1:$Z$1+Ajustes!$B$5-1&lt;=Ajustes!$B$2)*1))</f>
        <v/>
      </c>
      <c r="M156" s="4">
        <f>IF(A156="","",SUM(O156:Z156))</f>
        <v/>
      </c>
      <c r="N156">
        <f>IF(A156="","",SUMPRODUCT(($O$1:$Z$1+Ajustes!$B$5-1&lt;=Ajustes!$B$2)*(O156:Z156&lt;I156)))</f>
        <v/>
      </c>
      <c r="O156" s="5" t="n"/>
      <c r="P156" s="5" t="n"/>
      <c r="Q156" s="5" t="n"/>
      <c r="R156" s="5" t="n"/>
      <c r="S156" s="5" t="n"/>
      <c r="T156" s="5" t="n"/>
      <c r="U156" s="5" t="n"/>
      <c r="V156" s="5" t="n"/>
      <c r="W156" s="5" t="n"/>
      <c r="X156" s="5" t="n"/>
      <c r="Y156" s="5" t="n"/>
      <c r="Z156" s="5" t="n"/>
    </row>
    <row r="157">
      <c r="D157" s="4">
        <f>IF(A157="","",MAX(0,I157*L157-M157)+MAX(0,J157-N(K157)))</f>
        <v/>
      </c>
      <c r="G157" s="5" t="n"/>
      <c r="H157" s="6">
        <f>IF(G157="","",G157/Ajustes!$B$4)</f>
        <v/>
      </c>
      <c r="I157" s="4">
        <f>IF(H157="","",ROUND(Ajustes!$B$3*H157,2))</f>
        <v/>
      </c>
      <c r="J157" s="4">
        <f>IF(H157="","",IF(Ajustes!$B$7&lt;=Ajustes!$B$2,ROUND(Ajustes!$B$6*H157,2),0))</f>
        <v/>
      </c>
      <c r="K157" s="4" t="n"/>
      <c r="L157">
        <f>IF(A157="","",SUMPRODUCT(($O$1:$Z$1+Ajustes!$B$5-1&lt;=Ajustes!$B$2)*1))</f>
        <v/>
      </c>
      <c r="M157" s="4">
        <f>IF(A157="","",SUM(O157:Z157))</f>
        <v/>
      </c>
      <c r="N157">
        <f>IF(A157="","",SUMPRODUCT(($O$1:$Z$1+Ajustes!$B$5-1&lt;=Ajustes!$B$2)*(O157:Z157&lt;I157)))</f>
        <v/>
      </c>
      <c r="O157" s="5" t="n"/>
      <c r="P157" s="5" t="n"/>
      <c r="Q157" s="5" t="n"/>
      <c r="R157" s="5" t="n"/>
      <c r="S157" s="5" t="n"/>
      <c r="T157" s="5" t="n"/>
      <c r="U157" s="5" t="n"/>
      <c r="V157" s="5" t="n"/>
      <c r="W157" s="5" t="n"/>
      <c r="X157" s="5" t="n"/>
      <c r="Y157" s="5" t="n"/>
      <c r="Z157" s="5" t="n"/>
    </row>
    <row r="158">
      <c r="D158" s="4">
        <f>IF(A158="","",MAX(0,I158*L158-M158)+MAX(0,J158-N(K158)))</f>
        <v/>
      </c>
      <c r="G158" s="5" t="n"/>
      <c r="H158" s="6">
        <f>IF(G158="","",G158/Ajustes!$B$4)</f>
        <v/>
      </c>
      <c r="I158" s="4">
        <f>IF(H158="","",ROUND(Ajustes!$B$3*H158,2))</f>
        <v/>
      </c>
      <c r="J158" s="4">
        <f>IF(H158="","",IF(Ajustes!$B$7&lt;=Ajustes!$B$2,ROUND(Ajustes!$B$6*H158,2),0))</f>
        <v/>
      </c>
      <c r="K158" s="4" t="n"/>
      <c r="L158">
        <f>IF(A158="","",SUMPRODUCT(($O$1:$Z$1+Ajustes!$B$5-1&lt;=Ajustes!$B$2)*1))</f>
        <v/>
      </c>
      <c r="M158" s="4">
        <f>IF(A158="","",SUM(O158:Z158))</f>
        <v/>
      </c>
      <c r="N158">
        <f>IF(A158="","",SUMPRODUCT(($O$1:$Z$1+Ajustes!$B$5-1&lt;=Ajustes!$B$2)*(O158:Z158&lt;I158)))</f>
        <v/>
      </c>
      <c r="O158" s="5" t="n"/>
      <c r="P158" s="5" t="n"/>
      <c r="Q158" s="5" t="n"/>
      <c r="R158" s="5" t="n"/>
      <c r="S158" s="5" t="n"/>
      <c r="T158" s="5" t="n"/>
      <c r="U158" s="5" t="n"/>
      <c r="V158" s="5" t="n"/>
      <c r="W158" s="5" t="n"/>
      <c r="X158" s="5" t="n"/>
      <c r="Y158" s="5" t="n"/>
      <c r="Z158" s="5" t="n"/>
    </row>
    <row r="159">
      <c r="D159" s="4">
        <f>IF(A159="","",MAX(0,I159*L159-M159)+MAX(0,J159-N(K159)))</f>
        <v/>
      </c>
      <c r="G159" s="5" t="n"/>
      <c r="H159" s="6">
        <f>IF(G159="","",G159/Ajustes!$B$4)</f>
        <v/>
      </c>
      <c r="I159" s="4">
        <f>IF(H159="","",ROUND(Ajustes!$B$3*H159,2))</f>
        <v/>
      </c>
      <c r="J159" s="4">
        <f>IF(H159="","",IF(Ajustes!$B$7&lt;=Ajustes!$B$2,ROUND(Ajustes!$B$6*H159,2),0))</f>
        <v/>
      </c>
      <c r="K159" s="4" t="n"/>
      <c r="L159">
        <f>IF(A159="","",SUMPRODUCT(($O$1:$Z$1+Ajustes!$B$5-1&lt;=Ajustes!$B$2)*1))</f>
        <v/>
      </c>
      <c r="M159" s="4">
        <f>IF(A159="","",SUM(O159:Z159))</f>
        <v/>
      </c>
      <c r="N159">
        <f>IF(A159="","",SUMPRODUCT(($O$1:$Z$1+Ajustes!$B$5-1&lt;=Ajustes!$B$2)*(O159:Z159&lt;I159)))</f>
        <v/>
      </c>
      <c r="O159" s="5" t="n"/>
      <c r="P159" s="5" t="n"/>
      <c r="Q159" s="5" t="n"/>
      <c r="R159" s="5" t="n"/>
      <c r="S159" s="5" t="n"/>
      <c r="T159" s="5" t="n"/>
      <c r="U159" s="5" t="n"/>
      <c r="V159" s="5" t="n"/>
      <c r="W159" s="5" t="n"/>
      <c r="X159" s="5" t="n"/>
      <c r="Y159" s="5" t="n"/>
      <c r="Z159" s="5" t="n"/>
    </row>
    <row r="160">
      <c r="D160" s="4">
        <f>IF(A160="","",MAX(0,I160*L160-M160)+MAX(0,J160-N(K160)))</f>
        <v/>
      </c>
      <c r="G160" s="5" t="n"/>
      <c r="H160" s="6">
        <f>IF(G160="","",G160/Ajustes!$B$4)</f>
        <v/>
      </c>
      <c r="I160" s="4">
        <f>IF(H160="","",ROUND(Ajustes!$B$3*H160,2))</f>
        <v/>
      </c>
      <c r="J160" s="4">
        <f>IF(H160="","",IF(Ajustes!$B$7&lt;=Ajustes!$B$2,ROUND(Ajustes!$B$6*H160,2),0))</f>
        <v/>
      </c>
      <c r="K160" s="4" t="n"/>
      <c r="L160">
        <f>IF(A160="","",SUMPRODUCT(($O$1:$Z$1+Ajustes!$B$5-1&lt;=Ajustes!$B$2)*1))</f>
        <v/>
      </c>
      <c r="M160" s="4">
        <f>IF(A160="","",SUM(O160:Z160))</f>
        <v/>
      </c>
      <c r="N160">
        <f>IF(A160="","",SUMPRODUCT(($O$1:$Z$1+Ajustes!$B$5-1&lt;=Ajustes!$B$2)*(O160:Z160&lt;I160)))</f>
        <v/>
      </c>
      <c r="O160" s="5" t="n"/>
      <c r="P160" s="5" t="n"/>
      <c r="Q160" s="5" t="n"/>
      <c r="R160" s="5" t="n"/>
      <c r="S160" s="5" t="n"/>
      <c r="T160" s="5" t="n"/>
      <c r="U160" s="5" t="n"/>
      <c r="V160" s="5" t="n"/>
      <c r="W160" s="5" t="n"/>
      <c r="X160" s="5" t="n"/>
      <c r="Y160" s="5" t="n"/>
      <c r="Z160" s="5" t="n"/>
    </row>
    <row r="161">
      <c r="D161" s="4">
        <f>IF(A161="","",MAX(0,I161*L161-M161)+MAX(0,J161-N(K161)))</f>
        <v/>
      </c>
      <c r="G161" s="5" t="n"/>
      <c r="H161" s="6">
        <f>IF(G161="","",G161/Ajustes!$B$4)</f>
        <v/>
      </c>
      <c r="I161" s="4">
        <f>IF(H161="","",ROUND(Ajustes!$B$3*H161,2))</f>
        <v/>
      </c>
      <c r="J161" s="4">
        <f>IF(H161="","",IF(Ajustes!$B$7&lt;=Ajustes!$B$2,ROUND(Ajustes!$B$6*H161,2),0))</f>
        <v/>
      </c>
      <c r="K161" s="4" t="n"/>
      <c r="L161">
        <f>IF(A161="","",SUMPRODUCT(($O$1:$Z$1+Ajustes!$B$5-1&lt;=Ajustes!$B$2)*1))</f>
        <v/>
      </c>
      <c r="M161" s="4">
        <f>IF(A161="","",SUM(O161:Z161))</f>
        <v/>
      </c>
      <c r="N161">
        <f>IF(A161="","",SUMPRODUCT(($O$1:$Z$1+Ajustes!$B$5-1&lt;=Ajustes!$B$2)*(O161:Z161&lt;I161)))</f>
        <v/>
      </c>
      <c r="O161" s="5" t="n"/>
      <c r="P161" s="5" t="n"/>
      <c r="Q161" s="5" t="n"/>
      <c r="R161" s="5" t="n"/>
      <c r="S161" s="5" t="n"/>
      <c r="T161" s="5" t="n"/>
      <c r="U161" s="5" t="n"/>
      <c r="V161" s="5" t="n"/>
      <c r="W161" s="5" t="n"/>
      <c r="X161" s="5" t="n"/>
      <c r="Y161" s="5" t="n"/>
      <c r="Z161" s="5" t="n"/>
    </row>
    <row r="162">
      <c r="D162" s="4">
        <f>IF(A162="","",MAX(0,I162*L162-M162)+MAX(0,J162-N(K162)))</f>
        <v/>
      </c>
      <c r="G162" s="5" t="n"/>
      <c r="H162" s="6">
        <f>IF(G162="","",G162/Ajustes!$B$4)</f>
        <v/>
      </c>
      <c r="I162" s="4">
        <f>IF(H162="","",ROUND(Ajustes!$B$3*H162,2))</f>
        <v/>
      </c>
      <c r="J162" s="4">
        <f>IF(H162="","",IF(Ajustes!$B$7&lt;=Ajustes!$B$2,ROUND(Ajustes!$B$6*H162,2),0))</f>
        <v/>
      </c>
      <c r="K162" s="4" t="n"/>
      <c r="L162">
        <f>IF(A162="","",SUMPRODUCT(($O$1:$Z$1+Ajustes!$B$5-1&lt;=Ajustes!$B$2)*1))</f>
        <v/>
      </c>
      <c r="M162" s="4">
        <f>IF(A162="","",SUM(O162:Z162))</f>
        <v/>
      </c>
      <c r="N162">
        <f>IF(A162="","",SUMPRODUCT(($O$1:$Z$1+Ajustes!$B$5-1&lt;=Ajustes!$B$2)*(O162:Z162&lt;I162)))</f>
        <v/>
      </c>
      <c r="O162" s="5" t="n"/>
      <c r="P162" s="5" t="n"/>
      <c r="Q162" s="5" t="n"/>
      <c r="R162" s="5" t="n"/>
      <c r="S162" s="5" t="n"/>
      <c r="T162" s="5" t="n"/>
      <c r="U162" s="5" t="n"/>
      <c r="V162" s="5" t="n"/>
      <c r="W162" s="5" t="n"/>
      <c r="X162" s="5" t="n"/>
      <c r="Y162" s="5" t="n"/>
      <c r="Z162" s="5" t="n"/>
    </row>
    <row r="163">
      <c r="D163" s="4">
        <f>IF(A163="","",MAX(0,I163*L163-M163)+MAX(0,J163-N(K163)))</f>
        <v/>
      </c>
      <c r="G163" s="5" t="n"/>
      <c r="H163" s="6">
        <f>IF(G163="","",G163/Ajustes!$B$4)</f>
        <v/>
      </c>
      <c r="I163" s="4">
        <f>IF(H163="","",ROUND(Ajustes!$B$3*H163,2))</f>
        <v/>
      </c>
      <c r="J163" s="4">
        <f>IF(H163="","",IF(Ajustes!$B$7&lt;=Ajustes!$B$2,ROUND(Ajustes!$B$6*H163,2),0))</f>
        <v/>
      </c>
      <c r="K163" s="4" t="n"/>
      <c r="L163">
        <f>IF(A163="","",SUMPRODUCT(($O$1:$Z$1+Ajustes!$B$5-1&lt;=Ajustes!$B$2)*1))</f>
        <v/>
      </c>
      <c r="M163" s="4">
        <f>IF(A163="","",SUM(O163:Z163))</f>
        <v/>
      </c>
      <c r="N163">
        <f>IF(A163="","",SUMPRODUCT(($O$1:$Z$1+Ajustes!$B$5-1&lt;=Ajustes!$B$2)*(O163:Z163&lt;I163)))</f>
        <v/>
      </c>
      <c r="O163" s="5" t="n"/>
      <c r="P163" s="5" t="n"/>
      <c r="Q163" s="5" t="n"/>
      <c r="R163" s="5" t="n"/>
      <c r="S163" s="5" t="n"/>
      <c r="T163" s="5" t="n"/>
      <c r="U163" s="5" t="n"/>
      <c r="V163" s="5" t="n"/>
      <c r="W163" s="5" t="n"/>
      <c r="X163" s="5" t="n"/>
      <c r="Y163" s="5" t="n"/>
      <c r="Z163" s="5" t="n"/>
    </row>
    <row r="164">
      <c r="D164" s="4">
        <f>IF(A164="","",MAX(0,I164*L164-M164)+MAX(0,J164-N(K164)))</f>
        <v/>
      </c>
      <c r="G164" s="5" t="n"/>
      <c r="H164" s="6">
        <f>IF(G164="","",G164/Ajustes!$B$4)</f>
        <v/>
      </c>
      <c r="I164" s="4">
        <f>IF(H164="","",ROUND(Ajustes!$B$3*H164,2))</f>
        <v/>
      </c>
      <c r="J164" s="4">
        <f>IF(H164="","",IF(Ajustes!$B$7&lt;=Ajustes!$B$2,ROUND(Ajustes!$B$6*H164,2),0))</f>
        <v/>
      </c>
      <c r="K164" s="4" t="n"/>
      <c r="L164">
        <f>IF(A164="","",SUMPRODUCT(($O$1:$Z$1+Ajustes!$B$5-1&lt;=Ajustes!$B$2)*1))</f>
        <v/>
      </c>
      <c r="M164" s="4">
        <f>IF(A164="","",SUM(O164:Z164))</f>
        <v/>
      </c>
      <c r="N164">
        <f>IF(A164="","",SUMPRODUCT(($O$1:$Z$1+Ajustes!$B$5-1&lt;=Ajustes!$B$2)*(O164:Z164&lt;I164)))</f>
        <v/>
      </c>
      <c r="O164" s="5" t="n"/>
      <c r="P164" s="5" t="n"/>
      <c r="Q164" s="5" t="n"/>
      <c r="R164" s="5" t="n"/>
      <c r="S164" s="5" t="n"/>
      <c r="T164" s="5" t="n"/>
      <c r="U164" s="5" t="n"/>
      <c r="V164" s="5" t="n"/>
      <c r="W164" s="5" t="n"/>
      <c r="X164" s="5" t="n"/>
      <c r="Y164" s="5" t="n"/>
      <c r="Z164" s="5" t="n"/>
    </row>
    <row r="165">
      <c r="D165" s="4">
        <f>IF(A165="","",MAX(0,I165*L165-M165)+MAX(0,J165-N(K165)))</f>
        <v/>
      </c>
      <c r="G165" s="5" t="n"/>
      <c r="H165" s="6">
        <f>IF(G165="","",G165/Ajustes!$B$4)</f>
        <v/>
      </c>
      <c r="I165" s="4">
        <f>IF(H165="","",ROUND(Ajustes!$B$3*H165,2))</f>
        <v/>
      </c>
      <c r="J165" s="4">
        <f>IF(H165="","",IF(Ajustes!$B$7&lt;=Ajustes!$B$2,ROUND(Ajustes!$B$6*H165,2),0))</f>
        <v/>
      </c>
      <c r="K165" s="4" t="n"/>
      <c r="L165">
        <f>IF(A165="","",SUMPRODUCT(($O$1:$Z$1+Ajustes!$B$5-1&lt;=Ajustes!$B$2)*1))</f>
        <v/>
      </c>
      <c r="M165" s="4">
        <f>IF(A165="","",SUM(O165:Z165))</f>
        <v/>
      </c>
      <c r="N165">
        <f>IF(A165="","",SUMPRODUCT(($O$1:$Z$1+Ajustes!$B$5-1&lt;=Ajustes!$B$2)*(O165:Z165&lt;I165)))</f>
        <v/>
      </c>
      <c r="O165" s="5" t="n"/>
      <c r="P165" s="5" t="n"/>
      <c r="Q165" s="5" t="n"/>
      <c r="R165" s="5" t="n"/>
      <c r="S165" s="5" t="n"/>
      <c r="T165" s="5" t="n"/>
      <c r="U165" s="5" t="n"/>
      <c r="V165" s="5" t="n"/>
      <c r="W165" s="5" t="n"/>
      <c r="X165" s="5" t="n"/>
      <c r="Y165" s="5" t="n"/>
      <c r="Z165" s="5" t="n"/>
    </row>
    <row r="166">
      <c r="D166" s="4">
        <f>IF(A166="","",MAX(0,I166*L166-M166)+MAX(0,J166-N(K166)))</f>
        <v/>
      </c>
      <c r="G166" s="5" t="n"/>
      <c r="H166" s="6">
        <f>IF(G166="","",G166/Ajustes!$B$4)</f>
        <v/>
      </c>
      <c r="I166" s="4">
        <f>IF(H166="","",ROUND(Ajustes!$B$3*H166,2))</f>
        <v/>
      </c>
      <c r="J166" s="4">
        <f>IF(H166="","",IF(Ajustes!$B$7&lt;=Ajustes!$B$2,ROUND(Ajustes!$B$6*H166,2),0))</f>
        <v/>
      </c>
      <c r="K166" s="4" t="n"/>
      <c r="L166">
        <f>IF(A166="","",SUMPRODUCT(($O$1:$Z$1+Ajustes!$B$5-1&lt;=Ajustes!$B$2)*1))</f>
        <v/>
      </c>
      <c r="M166" s="4">
        <f>IF(A166="","",SUM(O166:Z166))</f>
        <v/>
      </c>
      <c r="N166">
        <f>IF(A166="","",SUMPRODUCT(($O$1:$Z$1+Ajustes!$B$5-1&lt;=Ajustes!$B$2)*(O166:Z166&lt;I166)))</f>
        <v/>
      </c>
      <c r="O166" s="5" t="n"/>
      <c r="P166" s="5" t="n"/>
      <c r="Q166" s="5" t="n"/>
      <c r="R166" s="5" t="n"/>
      <c r="S166" s="5" t="n"/>
      <c r="T166" s="5" t="n"/>
      <c r="U166" s="5" t="n"/>
      <c r="V166" s="5" t="n"/>
      <c r="W166" s="5" t="n"/>
      <c r="X166" s="5" t="n"/>
      <c r="Y166" s="5" t="n"/>
      <c r="Z166" s="5" t="n"/>
    </row>
    <row r="167">
      <c r="D167" s="4">
        <f>IF(A167="","",MAX(0,I167*L167-M167)+MAX(0,J167-N(K167)))</f>
        <v/>
      </c>
      <c r="G167" s="5" t="n"/>
      <c r="H167" s="6">
        <f>IF(G167="","",G167/Ajustes!$B$4)</f>
        <v/>
      </c>
      <c r="I167" s="4">
        <f>IF(H167="","",ROUND(Ajustes!$B$3*H167,2))</f>
        <v/>
      </c>
      <c r="J167" s="4">
        <f>IF(H167="","",IF(Ajustes!$B$7&lt;=Ajustes!$B$2,ROUND(Ajustes!$B$6*H167,2),0))</f>
        <v/>
      </c>
      <c r="K167" s="4" t="n"/>
      <c r="L167">
        <f>IF(A167="","",SUMPRODUCT(($O$1:$Z$1+Ajustes!$B$5-1&lt;=Ajustes!$B$2)*1))</f>
        <v/>
      </c>
      <c r="M167" s="4">
        <f>IF(A167="","",SUM(O167:Z167))</f>
        <v/>
      </c>
      <c r="N167">
        <f>IF(A167="","",SUMPRODUCT(($O$1:$Z$1+Ajustes!$B$5-1&lt;=Ajustes!$B$2)*(O167:Z167&lt;I167)))</f>
        <v/>
      </c>
      <c r="O167" s="5" t="n"/>
      <c r="P167" s="5" t="n"/>
      <c r="Q167" s="5" t="n"/>
      <c r="R167" s="5" t="n"/>
      <c r="S167" s="5" t="n"/>
      <c r="T167" s="5" t="n"/>
      <c r="U167" s="5" t="n"/>
      <c r="V167" s="5" t="n"/>
      <c r="W167" s="5" t="n"/>
      <c r="X167" s="5" t="n"/>
      <c r="Y167" s="5" t="n"/>
      <c r="Z167" s="5" t="n"/>
    </row>
    <row r="168">
      <c r="D168" s="4">
        <f>IF(A168="","",MAX(0,I168*L168-M168)+MAX(0,J168-N(K168)))</f>
        <v/>
      </c>
      <c r="G168" s="5" t="n"/>
      <c r="H168" s="6">
        <f>IF(G168="","",G168/Ajustes!$B$4)</f>
        <v/>
      </c>
      <c r="I168" s="4">
        <f>IF(H168="","",ROUND(Ajustes!$B$3*H168,2))</f>
        <v/>
      </c>
      <c r="J168" s="4">
        <f>IF(H168="","",IF(Ajustes!$B$7&lt;=Ajustes!$B$2,ROUND(Ajustes!$B$6*H168,2),0))</f>
        <v/>
      </c>
      <c r="K168" s="4" t="n"/>
      <c r="L168">
        <f>IF(A168="","",SUMPRODUCT(($O$1:$Z$1+Ajustes!$B$5-1&lt;=Ajustes!$B$2)*1))</f>
        <v/>
      </c>
      <c r="M168" s="4">
        <f>IF(A168="","",SUM(O168:Z168))</f>
        <v/>
      </c>
      <c r="N168">
        <f>IF(A168="","",SUMPRODUCT(($O$1:$Z$1+Ajustes!$B$5-1&lt;=Ajustes!$B$2)*(O168:Z168&lt;I168)))</f>
        <v/>
      </c>
      <c r="O168" s="5" t="n"/>
      <c r="P168" s="5" t="n"/>
      <c r="Q168" s="5" t="n"/>
      <c r="R168" s="5" t="n"/>
      <c r="S168" s="5" t="n"/>
      <c r="T168" s="5" t="n"/>
      <c r="U168" s="5" t="n"/>
      <c r="V168" s="5" t="n"/>
      <c r="W168" s="5" t="n"/>
      <c r="X168" s="5" t="n"/>
      <c r="Y168" s="5" t="n"/>
      <c r="Z168" s="5" t="n"/>
    </row>
    <row r="169">
      <c r="D169" s="4">
        <f>IF(A169="","",MAX(0,I169*L169-M169)+MAX(0,J169-N(K169)))</f>
        <v/>
      </c>
      <c r="G169" s="5" t="n"/>
      <c r="H169" s="6">
        <f>IF(G169="","",G169/Ajustes!$B$4)</f>
        <v/>
      </c>
      <c r="I169" s="4">
        <f>IF(H169="","",ROUND(Ajustes!$B$3*H169,2))</f>
        <v/>
      </c>
      <c r="J169" s="4">
        <f>IF(H169="","",IF(Ajustes!$B$7&lt;=Ajustes!$B$2,ROUND(Ajustes!$B$6*H169,2),0))</f>
        <v/>
      </c>
      <c r="K169" s="4" t="n"/>
      <c r="L169">
        <f>IF(A169="","",SUMPRODUCT(($O$1:$Z$1+Ajustes!$B$5-1&lt;=Ajustes!$B$2)*1))</f>
        <v/>
      </c>
      <c r="M169" s="4">
        <f>IF(A169="","",SUM(O169:Z169))</f>
        <v/>
      </c>
      <c r="N169">
        <f>IF(A169="","",SUMPRODUCT(($O$1:$Z$1+Ajustes!$B$5-1&lt;=Ajustes!$B$2)*(O169:Z169&lt;I169)))</f>
        <v/>
      </c>
      <c r="O169" s="5" t="n"/>
      <c r="P169" s="5" t="n"/>
      <c r="Q169" s="5" t="n"/>
      <c r="R169" s="5" t="n"/>
      <c r="S169" s="5" t="n"/>
      <c r="T169" s="5" t="n"/>
      <c r="U169" s="5" t="n"/>
      <c r="V169" s="5" t="n"/>
      <c r="W169" s="5" t="n"/>
      <c r="X169" s="5" t="n"/>
      <c r="Y169" s="5" t="n"/>
      <c r="Z169" s="5" t="n"/>
    </row>
    <row r="170">
      <c r="D170" s="4">
        <f>IF(A170="","",MAX(0,I170*L170-M170)+MAX(0,J170-N(K170)))</f>
        <v/>
      </c>
      <c r="G170" s="5" t="n"/>
      <c r="H170" s="6">
        <f>IF(G170="","",G170/Ajustes!$B$4)</f>
        <v/>
      </c>
      <c r="I170" s="4">
        <f>IF(H170="","",ROUND(Ajustes!$B$3*H170,2))</f>
        <v/>
      </c>
      <c r="J170" s="4">
        <f>IF(H170="","",IF(Ajustes!$B$7&lt;=Ajustes!$B$2,ROUND(Ajustes!$B$6*H170,2),0))</f>
        <v/>
      </c>
      <c r="K170" s="4" t="n"/>
      <c r="L170">
        <f>IF(A170="","",SUMPRODUCT(($O$1:$Z$1+Ajustes!$B$5-1&lt;=Ajustes!$B$2)*1))</f>
        <v/>
      </c>
      <c r="M170" s="4">
        <f>IF(A170="","",SUM(O170:Z170))</f>
        <v/>
      </c>
      <c r="N170">
        <f>IF(A170="","",SUMPRODUCT(($O$1:$Z$1+Ajustes!$B$5-1&lt;=Ajustes!$B$2)*(O170:Z170&lt;I170)))</f>
        <v/>
      </c>
      <c r="O170" s="5" t="n"/>
      <c r="P170" s="5" t="n"/>
      <c r="Q170" s="5" t="n"/>
      <c r="R170" s="5" t="n"/>
      <c r="S170" s="5" t="n"/>
      <c r="T170" s="5" t="n"/>
      <c r="U170" s="5" t="n"/>
      <c r="V170" s="5" t="n"/>
      <c r="W170" s="5" t="n"/>
      <c r="X170" s="5" t="n"/>
      <c r="Y170" s="5" t="n"/>
      <c r="Z170" s="5" t="n"/>
    </row>
    <row r="171">
      <c r="D171" s="4">
        <f>IF(A171="","",MAX(0,I171*L171-M171)+MAX(0,J171-N(K171)))</f>
        <v/>
      </c>
      <c r="G171" s="5" t="n"/>
      <c r="H171" s="6">
        <f>IF(G171="","",G171/Ajustes!$B$4)</f>
        <v/>
      </c>
      <c r="I171" s="4">
        <f>IF(H171="","",ROUND(Ajustes!$B$3*H171,2))</f>
        <v/>
      </c>
      <c r="J171" s="4">
        <f>IF(H171="","",IF(Ajustes!$B$7&lt;=Ajustes!$B$2,ROUND(Ajustes!$B$6*H171,2),0))</f>
        <v/>
      </c>
      <c r="K171" s="4" t="n"/>
      <c r="L171">
        <f>IF(A171="","",SUMPRODUCT(($O$1:$Z$1+Ajustes!$B$5-1&lt;=Ajustes!$B$2)*1))</f>
        <v/>
      </c>
      <c r="M171" s="4">
        <f>IF(A171="","",SUM(O171:Z171))</f>
        <v/>
      </c>
      <c r="N171">
        <f>IF(A171="","",SUMPRODUCT(($O$1:$Z$1+Ajustes!$B$5-1&lt;=Ajustes!$B$2)*(O171:Z171&lt;I171)))</f>
        <v/>
      </c>
      <c r="O171" s="5" t="n"/>
      <c r="P171" s="5" t="n"/>
      <c r="Q171" s="5" t="n"/>
      <c r="R171" s="5" t="n"/>
      <c r="S171" s="5" t="n"/>
      <c r="T171" s="5" t="n"/>
      <c r="U171" s="5" t="n"/>
      <c r="V171" s="5" t="n"/>
      <c r="W171" s="5" t="n"/>
      <c r="X171" s="5" t="n"/>
      <c r="Y171" s="5" t="n"/>
      <c r="Z171" s="5" t="n"/>
    </row>
    <row r="172">
      <c r="D172" s="4">
        <f>IF(A172="","",MAX(0,I172*L172-M172)+MAX(0,J172-N(K172)))</f>
        <v/>
      </c>
      <c r="G172" s="5" t="n"/>
      <c r="H172" s="6">
        <f>IF(G172="","",G172/Ajustes!$B$4)</f>
        <v/>
      </c>
      <c r="I172" s="4">
        <f>IF(H172="","",ROUND(Ajustes!$B$3*H172,2))</f>
        <v/>
      </c>
      <c r="J172" s="4">
        <f>IF(H172="","",IF(Ajustes!$B$7&lt;=Ajustes!$B$2,ROUND(Ajustes!$B$6*H172,2),0))</f>
        <v/>
      </c>
      <c r="K172" s="4" t="n"/>
      <c r="L172">
        <f>IF(A172="","",SUMPRODUCT(($O$1:$Z$1+Ajustes!$B$5-1&lt;=Ajustes!$B$2)*1))</f>
        <v/>
      </c>
      <c r="M172" s="4">
        <f>IF(A172="","",SUM(O172:Z172))</f>
        <v/>
      </c>
      <c r="N172">
        <f>IF(A172="","",SUMPRODUCT(($O$1:$Z$1+Ajustes!$B$5-1&lt;=Ajustes!$B$2)*(O172:Z172&lt;I172)))</f>
        <v/>
      </c>
      <c r="O172" s="5" t="n"/>
      <c r="P172" s="5" t="n"/>
      <c r="Q172" s="5" t="n"/>
      <c r="R172" s="5" t="n"/>
      <c r="S172" s="5" t="n"/>
      <c r="T172" s="5" t="n"/>
      <c r="U172" s="5" t="n"/>
      <c r="V172" s="5" t="n"/>
      <c r="W172" s="5" t="n"/>
      <c r="X172" s="5" t="n"/>
      <c r="Y172" s="5" t="n"/>
      <c r="Z172" s="5" t="n"/>
    </row>
    <row r="173">
      <c r="D173" s="4">
        <f>IF(A173="","",MAX(0,I173*L173-M173)+MAX(0,J173-N(K173)))</f>
        <v/>
      </c>
      <c r="G173" s="5" t="n"/>
      <c r="H173" s="6">
        <f>IF(G173="","",G173/Ajustes!$B$4)</f>
        <v/>
      </c>
      <c r="I173" s="4">
        <f>IF(H173="","",ROUND(Ajustes!$B$3*H173,2))</f>
        <v/>
      </c>
      <c r="J173" s="4">
        <f>IF(H173="","",IF(Ajustes!$B$7&lt;=Ajustes!$B$2,ROUND(Ajustes!$B$6*H173,2),0))</f>
        <v/>
      </c>
      <c r="K173" s="4" t="n"/>
      <c r="L173">
        <f>IF(A173="","",SUMPRODUCT(($O$1:$Z$1+Ajustes!$B$5-1&lt;=Ajustes!$B$2)*1))</f>
        <v/>
      </c>
      <c r="M173" s="4">
        <f>IF(A173="","",SUM(O173:Z173))</f>
        <v/>
      </c>
      <c r="N173">
        <f>IF(A173="","",SUMPRODUCT(($O$1:$Z$1+Ajustes!$B$5-1&lt;=Ajustes!$B$2)*(O173:Z173&lt;I173)))</f>
        <v/>
      </c>
      <c r="O173" s="5" t="n"/>
      <c r="P173" s="5" t="n"/>
      <c r="Q173" s="5" t="n"/>
      <c r="R173" s="5" t="n"/>
      <c r="S173" s="5" t="n"/>
      <c r="T173" s="5" t="n"/>
      <c r="U173" s="5" t="n"/>
      <c r="V173" s="5" t="n"/>
      <c r="W173" s="5" t="n"/>
      <c r="X173" s="5" t="n"/>
      <c r="Y173" s="5" t="n"/>
      <c r="Z173" s="5" t="n"/>
    </row>
    <row r="174">
      <c r="D174" s="4">
        <f>IF(A174="","",MAX(0,I174*L174-M174)+MAX(0,J174-N(K174)))</f>
        <v/>
      </c>
      <c r="G174" s="5" t="n"/>
      <c r="H174" s="6">
        <f>IF(G174="","",G174/Ajustes!$B$4)</f>
        <v/>
      </c>
      <c r="I174" s="4">
        <f>IF(H174="","",ROUND(Ajustes!$B$3*H174,2))</f>
        <v/>
      </c>
      <c r="J174" s="4">
        <f>IF(H174="","",IF(Ajustes!$B$7&lt;=Ajustes!$B$2,ROUND(Ajustes!$B$6*H174,2),0))</f>
        <v/>
      </c>
      <c r="K174" s="4" t="n"/>
      <c r="L174">
        <f>IF(A174="","",SUMPRODUCT(($O$1:$Z$1+Ajustes!$B$5-1&lt;=Ajustes!$B$2)*1))</f>
        <v/>
      </c>
      <c r="M174" s="4">
        <f>IF(A174="","",SUM(O174:Z174))</f>
        <v/>
      </c>
      <c r="N174">
        <f>IF(A174="","",SUMPRODUCT(($O$1:$Z$1+Ajustes!$B$5-1&lt;=Ajustes!$B$2)*(O174:Z174&lt;I174)))</f>
        <v/>
      </c>
      <c r="O174" s="5" t="n"/>
      <c r="P174" s="5" t="n"/>
      <c r="Q174" s="5" t="n"/>
      <c r="R174" s="5" t="n"/>
      <c r="S174" s="5" t="n"/>
      <c r="T174" s="5" t="n"/>
      <c r="U174" s="5" t="n"/>
      <c r="V174" s="5" t="n"/>
      <c r="W174" s="5" t="n"/>
      <c r="X174" s="5" t="n"/>
      <c r="Y174" s="5" t="n"/>
      <c r="Z174" s="5" t="n"/>
    </row>
    <row r="175">
      <c r="D175" s="4">
        <f>IF(A175="","",MAX(0,I175*L175-M175)+MAX(0,J175-N(K175)))</f>
        <v/>
      </c>
      <c r="G175" s="5" t="n"/>
      <c r="H175" s="6">
        <f>IF(G175="","",G175/Ajustes!$B$4)</f>
        <v/>
      </c>
      <c r="I175" s="4">
        <f>IF(H175="","",ROUND(Ajustes!$B$3*H175,2))</f>
        <v/>
      </c>
      <c r="J175" s="4">
        <f>IF(H175="","",IF(Ajustes!$B$7&lt;=Ajustes!$B$2,ROUND(Ajustes!$B$6*H175,2),0))</f>
        <v/>
      </c>
      <c r="K175" s="4" t="n"/>
      <c r="L175">
        <f>IF(A175="","",SUMPRODUCT(($O$1:$Z$1+Ajustes!$B$5-1&lt;=Ajustes!$B$2)*1))</f>
        <v/>
      </c>
      <c r="M175" s="4">
        <f>IF(A175="","",SUM(O175:Z175))</f>
        <v/>
      </c>
      <c r="N175">
        <f>IF(A175="","",SUMPRODUCT(($O$1:$Z$1+Ajustes!$B$5-1&lt;=Ajustes!$B$2)*(O175:Z175&lt;I175)))</f>
        <v/>
      </c>
      <c r="O175" s="5" t="n"/>
      <c r="P175" s="5" t="n"/>
      <c r="Q175" s="5" t="n"/>
      <c r="R175" s="5" t="n"/>
      <c r="S175" s="5" t="n"/>
      <c r="T175" s="5" t="n"/>
      <c r="U175" s="5" t="n"/>
      <c r="V175" s="5" t="n"/>
      <c r="W175" s="5" t="n"/>
      <c r="X175" s="5" t="n"/>
      <c r="Y175" s="5" t="n"/>
      <c r="Z175" s="5" t="n"/>
    </row>
    <row r="176">
      <c r="D176" s="4">
        <f>IF(A176="","",MAX(0,I176*L176-M176)+MAX(0,J176-N(K176)))</f>
        <v/>
      </c>
      <c r="G176" s="5" t="n"/>
      <c r="H176" s="6">
        <f>IF(G176="","",G176/Ajustes!$B$4)</f>
        <v/>
      </c>
      <c r="I176" s="4">
        <f>IF(H176="","",ROUND(Ajustes!$B$3*H176,2))</f>
        <v/>
      </c>
      <c r="J176" s="4">
        <f>IF(H176="","",IF(Ajustes!$B$7&lt;=Ajustes!$B$2,ROUND(Ajustes!$B$6*H176,2),0))</f>
        <v/>
      </c>
      <c r="K176" s="4" t="n"/>
      <c r="L176">
        <f>IF(A176="","",SUMPRODUCT(($O$1:$Z$1+Ajustes!$B$5-1&lt;=Ajustes!$B$2)*1))</f>
        <v/>
      </c>
      <c r="M176" s="4">
        <f>IF(A176="","",SUM(O176:Z176))</f>
        <v/>
      </c>
      <c r="N176">
        <f>IF(A176="","",SUMPRODUCT(($O$1:$Z$1+Ajustes!$B$5-1&lt;=Ajustes!$B$2)*(O176:Z176&lt;I176)))</f>
        <v/>
      </c>
      <c r="O176" s="5" t="n"/>
      <c r="P176" s="5" t="n"/>
      <c r="Q176" s="5" t="n"/>
      <c r="R176" s="5" t="n"/>
      <c r="S176" s="5" t="n"/>
      <c r="T176" s="5" t="n"/>
      <c r="U176" s="5" t="n"/>
      <c r="V176" s="5" t="n"/>
      <c r="W176" s="5" t="n"/>
      <c r="X176" s="5" t="n"/>
      <c r="Y176" s="5" t="n"/>
      <c r="Z176" s="5" t="n"/>
    </row>
    <row r="177">
      <c r="D177" s="4">
        <f>IF(A177="","",MAX(0,I177*L177-M177)+MAX(0,J177-N(K177)))</f>
        <v/>
      </c>
      <c r="G177" s="5" t="n"/>
      <c r="H177" s="6">
        <f>IF(G177="","",G177/Ajustes!$B$4)</f>
        <v/>
      </c>
      <c r="I177" s="4">
        <f>IF(H177="","",ROUND(Ajustes!$B$3*H177,2))</f>
        <v/>
      </c>
      <c r="J177" s="4">
        <f>IF(H177="","",IF(Ajustes!$B$7&lt;=Ajustes!$B$2,ROUND(Ajustes!$B$6*H177,2),0))</f>
        <v/>
      </c>
      <c r="K177" s="4" t="n"/>
      <c r="L177">
        <f>IF(A177="","",SUMPRODUCT(($O$1:$Z$1+Ajustes!$B$5-1&lt;=Ajustes!$B$2)*1))</f>
        <v/>
      </c>
      <c r="M177" s="4">
        <f>IF(A177="","",SUM(O177:Z177))</f>
        <v/>
      </c>
      <c r="N177">
        <f>IF(A177="","",SUMPRODUCT(($O$1:$Z$1+Ajustes!$B$5-1&lt;=Ajustes!$B$2)*(O177:Z177&lt;I177)))</f>
        <v/>
      </c>
      <c r="O177" s="5" t="n"/>
      <c r="P177" s="5" t="n"/>
      <c r="Q177" s="5" t="n"/>
      <c r="R177" s="5" t="n"/>
      <c r="S177" s="5" t="n"/>
      <c r="T177" s="5" t="n"/>
      <c r="U177" s="5" t="n"/>
      <c r="V177" s="5" t="n"/>
      <c r="W177" s="5" t="n"/>
      <c r="X177" s="5" t="n"/>
      <c r="Y177" s="5" t="n"/>
      <c r="Z177" s="5" t="n"/>
    </row>
    <row r="178">
      <c r="D178" s="4">
        <f>IF(A178="","",MAX(0,I178*L178-M178)+MAX(0,J178-N(K178)))</f>
        <v/>
      </c>
      <c r="G178" s="5" t="n"/>
      <c r="H178" s="6">
        <f>IF(G178="","",G178/Ajustes!$B$4)</f>
        <v/>
      </c>
      <c r="I178" s="4">
        <f>IF(H178="","",ROUND(Ajustes!$B$3*H178,2))</f>
        <v/>
      </c>
      <c r="J178" s="4">
        <f>IF(H178="","",IF(Ajustes!$B$7&lt;=Ajustes!$B$2,ROUND(Ajustes!$B$6*H178,2),0))</f>
        <v/>
      </c>
      <c r="K178" s="4" t="n"/>
      <c r="L178">
        <f>IF(A178="","",SUMPRODUCT(($O$1:$Z$1+Ajustes!$B$5-1&lt;=Ajustes!$B$2)*1))</f>
        <v/>
      </c>
      <c r="M178" s="4">
        <f>IF(A178="","",SUM(O178:Z178))</f>
        <v/>
      </c>
      <c r="N178">
        <f>IF(A178="","",SUMPRODUCT(($O$1:$Z$1+Ajustes!$B$5-1&lt;=Ajustes!$B$2)*(O178:Z178&lt;I178)))</f>
        <v/>
      </c>
      <c r="O178" s="5" t="n"/>
      <c r="P178" s="5" t="n"/>
      <c r="Q178" s="5" t="n"/>
      <c r="R178" s="5" t="n"/>
      <c r="S178" s="5" t="n"/>
      <c r="T178" s="5" t="n"/>
      <c r="U178" s="5" t="n"/>
      <c r="V178" s="5" t="n"/>
      <c r="W178" s="5" t="n"/>
      <c r="X178" s="5" t="n"/>
      <c r="Y178" s="5" t="n"/>
      <c r="Z178" s="5" t="n"/>
    </row>
    <row r="179">
      <c r="D179" s="4">
        <f>IF(A179="","",MAX(0,I179*L179-M179)+MAX(0,J179-N(K179)))</f>
        <v/>
      </c>
      <c r="G179" s="5" t="n"/>
      <c r="H179" s="6">
        <f>IF(G179="","",G179/Ajustes!$B$4)</f>
        <v/>
      </c>
      <c r="I179" s="4">
        <f>IF(H179="","",ROUND(Ajustes!$B$3*H179,2))</f>
        <v/>
      </c>
      <c r="J179" s="4">
        <f>IF(H179="","",IF(Ajustes!$B$7&lt;=Ajustes!$B$2,ROUND(Ajustes!$B$6*H179,2),0))</f>
        <v/>
      </c>
      <c r="K179" s="4" t="n"/>
      <c r="L179">
        <f>IF(A179="","",SUMPRODUCT(($O$1:$Z$1+Ajustes!$B$5-1&lt;=Ajustes!$B$2)*1))</f>
        <v/>
      </c>
      <c r="M179" s="4">
        <f>IF(A179="","",SUM(O179:Z179))</f>
        <v/>
      </c>
      <c r="N179">
        <f>IF(A179="","",SUMPRODUCT(($O$1:$Z$1+Ajustes!$B$5-1&lt;=Ajustes!$B$2)*(O179:Z179&lt;I179)))</f>
        <v/>
      </c>
      <c r="O179" s="5" t="n"/>
      <c r="P179" s="5" t="n"/>
      <c r="Q179" s="5" t="n"/>
      <c r="R179" s="5" t="n"/>
      <c r="S179" s="5" t="n"/>
      <c r="T179" s="5" t="n"/>
      <c r="U179" s="5" t="n"/>
      <c r="V179" s="5" t="n"/>
      <c r="W179" s="5" t="n"/>
      <c r="X179" s="5" t="n"/>
      <c r="Y179" s="5" t="n"/>
      <c r="Z179" s="5" t="n"/>
    </row>
    <row r="180">
      <c r="D180" s="4">
        <f>IF(A180="","",MAX(0,I180*L180-M180)+MAX(0,J180-N(K180)))</f>
        <v/>
      </c>
      <c r="G180" s="5" t="n"/>
      <c r="H180" s="6">
        <f>IF(G180="","",G180/Ajustes!$B$4)</f>
        <v/>
      </c>
      <c r="I180" s="4">
        <f>IF(H180="","",ROUND(Ajustes!$B$3*H180,2))</f>
        <v/>
      </c>
      <c r="J180" s="4">
        <f>IF(H180="","",IF(Ajustes!$B$7&lt;=Ajustes!$B$2,ROUND(Ajustes!$B$6*H180,2),0))</f>
        <v/>
      </c>
      <c r="K180" s="4" t="n"/>
      <c r="L180">
        <f>IF(A180="","",SUMPRODUCT(($O$1:$Z$1+Ajustes!$B$5-1&lt;=Ajustes!$B$2)*1))</f>
        <v/>
      </c>
      <c r="M180" s="4">
        <f>IF(A180="","",SUM(O180:Z180))</f>
        <v/>
      </c>
      <c r="N180">
        <f>IF(A180="","",SUMPRODUCT(($O$1:$Z$1+Ajustes!$B$5-1&lt;=Ajustes!$B$2)*(O180:Z180&lt;I180)))</f>
        <v/>
      </c>
      <c r="O180" s="5" t="n"/>
      <c r="P180" s="5" t="n"/>
      <c r="Q180" s="5" t="n"/>
      <c r="R180" s="5" t="n"/>
      <c r="S180" s="5" t="n"/>
      <c r="T180" s="5" t="n"/>
      <c r="U180" s="5" t="n"/>
      <c r="V180" s="5" t="n"/>
      <c r="W180" s="5" t="n"/>
      <c r="X180" s="5" t="n"/>
      <c r="Y180" s="5" t="n"/>
      <c r="Z180" s="5" t="n"/>
    </row>
    <row r="181">
      <c r="D181" s="4">
        <f>IF(A181="","",MAX(0,I181*L181-M181)+MAX(0,J181-N(K181)))</f>
        <v/>
      </c>
      <c r="G181" s="5" t="n"/>
      <c r="H181" s="6">
        <f>IF(G181="","",G181/Ajustes!$B$4)</f>
        <v/>
      </c>
      <c r="I181" s="4">
        <f>IF(H181="","",ROUND(Ajustes!$B$3*H181,2))</f>
        <v/>
      </c>
      <c r="J181" s="4">
        <f>IF(H181="","",IF(Ajustes!$B$7&lt;=Ajustes!$B$2,ROUND(Ajustes!$B$6*H181,2),0))</f>
        <v/>
      </c>
      <c r="K181" s="4" t="n"/>
      <c r="L181">
        <f>IF(A181="","",SUMPRODUCT(($O$1:$Z$1+Ajustes!$B$5-1&lt;=Ajustes!$B$2)*1))</f>
        <v/>
      </c>
      <c r="M181" s="4">
        <f>IF(A181="","",SUM(O181:Z181))</f>
        <v/>
      </c>
      <c r="N181">
        <f>IF(A181="","",SUMPRODUCT(($O$1:$Z$1+Ajustes!$B$5-1&lt;=Ajustes!$B$2)*(O181:Z181&lt;I181)))</f>
        <v/>
      </c>
      <c r="O181" s="5" t="n"/>
      <c r="P181" s="5" t="n"/>
      <c r="Q181" s="5" t="n"/>
      <c r="R181" s="5" t="n"/>
      <c r="S181" s="5" t="n"/>
      <c r="T181" s="5" t="n"/>
      <c r="U181" s="5" t="n"/>
      <c r="V181" s="5" t="n"/>
      <c r="W181" s="5" t="n"/>
      <c r="X181" s="5" t="n"/>
      <c r="Y181" s="5" t="n"/>
      <c r="Z181" s="5" t="n"/>
    </row>
    <row r="182">
      <c r="D182" s="4">
        <f>IF(A182="","",MAX(0,I182*L182-M182)+MAX(0,J182-N(K182)))</f>
        <v/>
      </c>
      <c r="G182" s="5" t="n"/>
      <c r="H182" s="6">
        <f>IF(G182="","",G182/Ajustes!$B$4)</f>
        <v/>
      </c>
      <c r="I182" s="4">
        <f>IF(H182="","",ROUND(Ajustes!$B$3*H182,2))</f>
        <v/>
      </c>
      <c r="J182" s="4">
        <f>IF(H182="","",IF(Ajustes!$B$7&lt;=Ajustes!$B$2,ROUND(Ajustes!$B$6*H182,2),0))</f>
        <v/>
      </c>
      <c r="K182" s="4" t="n"/>
      <c r="L182">
        <f>IF(A182="","",SUMPRODUCT(($O$1:$Z$1+Ajustes!$B$5-1&lt;=Ajustes!$B$2)*1))</f>
        <v/>
      </c>
      <c r="M182" s="4">
        <f>IF(A182="","",SUM(O182:Z182))</f>
        <v/>
      </c>
      <c r="N182">
        <f>IF(A182="","",SUMPRODUCT(($O$1:$Z$1+Ajustes!$B$5-1&lt;=Ajustes!$B$2)*(O182:Z182&lt;I182)))</f>
        <v/>
      </c>
      <c r="O182" s="5" t="n"/>
      <c r="P182" s="5" t="n"/>
      <c r="Q182" s="5" t="n"/>
      <c r="R182" s="5" t="n"/>
      <c r="S182" s="5" t="n"/>
      <c r="T182" s="5" t="n"/>
      <c r="U182" s="5" t="n"/>
      <c r="V182" s="5" t="n"/>
      <c r="W182" s="5" t="n"/>
      <c r="X182" s="5" t="n"/>
      <c r="Y182" s="5" t="n"/>
      <c r="Z182" s="5" t="n"/>
    </row>
    <row r="183">
      <c r="D183" s="4">
        <f>IF(A183="","",MAX(0,I183*L183-M183)+MAX(0,J183-N(K183)))</f>
        <v/>
      </c>
      <c r="G183" s="5" t="n"/>
      <c r="H183" s="6">
        <f>IF(G183="","",G183/Ajustes!$B$4)</f>
        <v/>
      </c>
      <c r="I183" s="4">
        <f>IF(H183="","",ROUND(Ajustes!$B$3*H183,2))</f>
        <v/>
      </c>
      <c r="J183" s="4">
        <f>IF(H183="","",IF(Ajustes!$B$7&lt;=Ajustes!$B$2,ROUND(Ajustes!$B$6*H183,2),0))</f>
        <v/>
      </c>
      <c r="K183" s="4" t="n"/>
      <c r="L183">
        <f>IF(A183="","",SUMPRODUCT(($O$1:$Z$1+Ajustes!$B$5-1&lt;=Ajustes!$B$2)*1))</f>
        <v/>
      </c>
      <c r="M183" s="4">
        <f>IF(A183="","",SUM(O183:Z183))</f>
        <v/>
      </c>
      <c r="N183">
        <f>IF(A183="","",SUMPRODUCT(($O$1:$Z$1+Ajustes!$B$5-1&lt;=Ajustes!$B$2)*(O183:Z183&lt;I183)))</f>
        <v/>
      </c>
      <c r="O183" s="5" t="n"/>
      <c r="P183" s="5" t="n"/>
      <c r="Q183" s="5" t="n"/>
      <c r="R183" s="5" t="n"/>
      <c r="S183" s="5" t="n"/>
      <c r="T183" s="5" t="n"/>
      <c r="U183" s="5" t="n"/>
      <c r="V183" s="5" t="n"/>
      <c r="W183" s="5" t="n"/>
      <c r="X183" s="5" t="n"/>
      <c r="Y183" s="5" t="n"/>
      <c r="Z183" s="5" t="n"/>
    </row>
    <row r="184">
      <c r="D184" s="4">
        <f>IF(A184="","",MAX(0,I184*L184-M184)+MAX(0,J184-N(K184)))</f>
        <v/>
      </c>
      <c r="G184" s="5" t="n"/>
      <c r="H184" s="6">
        <f>IF(G184="","",G184/Ajustes!$B$4)</f>
        <v/>
      </c>
      <c r="I184" s="4">
        <f>IF(H184="","",ROUND(Ajustes!$B$3*H184,2))</f>
        <v/>
      </c>
      <c r="J184" s="4">
        <f>IF(H184="","",IF(Ajustes!$B$7&lt;=Ajustes!$B$2,ROUND(Ajustes!$B$6*H184,2),0))</f>
        <v/>
      </c>
      <c r="K184" s="4" t="n"/>
      <c r="L184">
        <f>IF(A184="","",SUMPRODUCT(($O$1:$Z$1+Ajustes!$B$5-1&lt;=Ajustes!$B$2)*1))</f>
        <v/>
      </c>
      <c r="M184" s="4">
        <f>IF(A184="","",SUM(O184:Z184))</f>
        <v/>
      </c>
      <c r="N184">
        <f>IF(A184="","",SUMPRODUCT(($O$1:$Z$1+Ajustes!$B$5-1&lt;=Ajustes!$B$2)*(O184:Z184&lt;I184)))</f>
        <v/>
      </c>
      <c r="O184" s="5" t="n"/>
      <c r="P184" s="5" t="n"/>
      <c r="Q184" s="5" t="n"/>
      <c r="R184" s="5" t="n"/>
      <c r="S184" s="5" t="n"/>
      <c r="T184" s="5" t="n"/>
      <c r="U184" s="5" t="n"/>
      <c r="V184" s="5" t="n"/>
      <c r="W184" s="5" t="n"/>
      <c r="X184" s="5" t="n"/>
      <c r="Y184" s="5" t="n"/>
      <c r="Z184" s="5" t="n"/>
    </row>
    <row r="185">
      <c r="D185" s="4">
        <f>IF(A185="","",MAX(0,I185*L185-M185)+MAX(0,J185-N(K185)))</f>
        <v/>
      </c>
      <c r="G185" s="5" t="n"/>
      <c r="H185" s="6">
        <f>IF(G185="","",G185/Ajustes!$B$4)</f>
        <v/>
      </c>
      <c r="I185" s="4">
        <f>IF(H185="","",ROUND(Ajustes!$B$3*H185,2))</f>
        <v/>
      </c>
      <c r="J185" s="4">
        <f>IF(H185="","",IF(Ajustes!$B$7&lt;=Ajustes!$B$2,ROUND(Ajustes!$B$6*H185,2),0))</f>
        <v/>
      </c>
      <c r="K185" s="4" t="n"/>
      <c r="L185">
        <f>IF(A185="","",SUMPRODUCT(($O$1:$Z$1+Ajustes!$B$5-1&lt;=Ajustes!$B$2)*1))</f>
        <v/>
      </c>
      <c r="M185" s="4">
        <f>IF(A185="","",SUM(O185:Z185))</f>
        <v/>
      </c>
      <c r="N185">
        <f>IF(A185="","",SUMPRODUCT(($O$1:$Z$1+Ajustes!$B$5-1&lt;=Ajustes!$B$2)*(O185:Z185&lt;I185)))</f>
        <v/>
      </c>
      <c r="O185" s="5" t="n"/>
      <c r="P185" s="5" t="n"/>
      <c r="Q185" s="5" t="n"/>
      <c r="R185" s="5" t="n"/>
      <c r="S185" s="5" t="n"/>
      <c r="T185" s="5" t="n"/>
      <c r="U185" s="5" t="n"/>
      <c r="V185" s="5" t="n"/>
      <c r="W185" s="5" t="n"/>
      <c r="X185" s="5" t="n"/>
      <c r="Y185" s="5" t="n"/>
      <c r="Z185" s="5" t="n"/>
    </row>
    <row r="186">
      <c r="D186" s="4">
        <f>IF(A186="","",MAX(0,I186*L186-M186)+MAX(0,J186-N(K186)))</f>
        <v/>
      </c>
      <c r="G186" s="5" t="n"/>
      <c r="H186" s="6">
        <f>IF(G186="","",G186/Ajustes!$B$4)</f>
        <v/>
      </c>
      <c r="I186" s="4">
        <f>IF(H186="","",ROUND(Ajustes!$B$3*H186,2))</f>
        <v/>
      </c>
      <c r="J186" s="4">
        <f>IF(H186="","",IF(Ajustes!$B$7&lt;=Ajustes!$B$2,ROUND(Ajustes!$B$6*H186,2),0))</f>
        <v/>
      </c>
      <c r="K186" s="4" t="n"/>
      <c r="L186">
        <f>IF(A186="","",SUMPRODUCT(($O$1:$Z$1+Ajustes!$B$5-1&lt;=Ajustes!$B$2)*1))</f>
        <v/>
      </c>
      <c r="M186" s="4">
        <f>IF(A186="","",SUM(O186:Z186))</f>
        <v/>
      </c>
      <c r="N186">
        <f>IF(A186="","",SUMPRODUCT(($O$1:$Z$1+Ajustes!$B$5-1&lt;=Ajustes!$B$2)*(O186:Z186&lt;I186)))</f>
        <v/>
      </c>
      <c r="O186" s="5" t="n"/>
      <c r="P186" s="5" t="n"/>
      <c r="Q186" s="5" t="n"/>
      <c r="R186" s="5" t="n"/>
      <c r="S186" s="5" t="n"/>
      <c r="T186" s="5" t="n"/>
      <c r="U186" s="5" t="n"/>
      <c r="V186" s="5" t="n"/>
      <c r="W186" s="5" t="n"/>
      <c r="X186" s="5" t="n"/>
      <c r="Y186" s="5" t="n"/>
      <c r="Z186" s="5" t="n"/>
    </row>
    <row r="187">
      <c r="D187" s="4">
        <f>IF(A187="","",MAX(0,I187*L187-M187)+MAX(0,J187-N(K187)))</f>
        <v/>
      </c>
      <c r="G187" s="5" t="n"/>
      <c r="H187" s="6">
        <f>IF(G187="","",G187/Ajustes!$B$4)</f>
        <v/>
      </c>
      <c r="I187" s="4">
        <f>IF(H187="","",ROUND(Ajustes!$B$3*H187,2))</f>
        <v/>
      </c>
      <c r="J187" s="4">
        <f>IF(H187="","",IF(Ajustes!$B$7&lt;=Ajustes!$B$2,ROUND(Ajustes!$B$6*H187,2),0))</f>
        <v/>
      </c>
      <c r="K187" s="4" t="n"/>
      <c r="L187">
        <f>IF(A187="","",SUMPRODUCT(($O$1:$Z$1+Ajustes!$B$5-1&lt;=Ajustes!$B$2)*1))</f>
        <v/>
      </c>
      <c r="M187" s="4">
        <f>IF(A187="","",SUM(O187:Z187))</f>
        <v/>
      </c>
      <c r="N187">
        <f>IF(A187="","",SUMPRODUCT(($O$1:$Z$1+Ajustes!$B$5-1&lt;=Ajustes!$B$2)*(O187:Z187&lt;I187)))</f>
        <v/>
      </c>
      <c r="O187" s="5" t="n"/>
      <c r="P187" s="5" t="n"/>
      <c r="Q187" s="5" t="n"/>
      <c r="R187" s="5" t="n"/>
      <c r="S187" s="5" t="n"/>
      <c r="T187" s="5" t="n"/>
      <c r="U187" s="5" t="n"/>
      <c r="V187" s="5" t="n"/>
      <c r="W187" s="5" t="n"/>
      <c r="X187" s="5" t="n"/>
      <c r="Y187" s="5" t="n"/>
      <c r="Z187" s="5" t="n"/>
    </row>
    <row r="188">
      <c r="D188" s="4">
        <f>IF(A188="","",MAX(0,I188*L188-M188)+MAX(0,J188-N(K188)))</f>
        <v/>
      </c>
      <c r="G188" s="5" t="n"/>
      <c r="H188" s="6">
        <f>IF(G188="","",G188/Ajustes!$B$4)</f>
        <v/>
      </c>
      <c r="I188" s="4">
        <f>IF(H188="","",ROUND(Ajustes!$B$3*H188,2))</f>
        <v/>
      </c>
      <c r="J188" s="4">
        <f>IF(H188="","",IF(Ajustes!$B$7&lt;=Ajustes!$B$2,ROUND(Ajustes!$B$6*H188,2),0))</f>
        <v/>
      </c>
      <c r="K188" s="4" t="n"/>
      <c r="L188">
        <f>IF(A188="","",SUMPRODUCT(($O$1:$Z$1+Ajustes!$B$5-1&lt;=Ajustes!$B$2)*1))</f>
        <v/>
      </c>
      <c r="M188" s="4">
        <f>IF(A188="","",SUM(O188:Z188))</f>
        <v/>
      </c>
      <c r="N188">
        <f>IF(A188="","",SUMPRODUCT(($O$1:$Z$1+Ajustes!$B$5-1&lt;=Ajustes!$B$2)*(O188:Z188&lt;I188)))</f>
        <v/>
      </c>
      <c r="O188" s="5" t="n"/>
      <c r="P188" s="5" t="n"/>
      <c r="Q188" s="5" t="n"/>
      <c r="R188" s="5" t="n"/>
      <c r="S188" s="5" t="n"/>
      <c r="T188" s="5" t="n"/>
      <c r="U188" s="5" t="n"/>
      <c r="V188" s="5" t="n"/>
      <c r="W188" s="5" t="n"/>
      <c r="X188" s="5" t="n"/>
      <c r="Y188" s="5" t="n"/>
      <c r="Z188" s="5" t="n"/>
    </row>
    <row r="189">
      <c r="D189" s="4">
        <f>IF(A189="","",MAX(0,I189*L189-M189)+MAX(0,J189-N(K189)))</f>
        <v/>
      </c>
      <c r="G189" s="5" t="n"/>
      <c r="H189" s="6">
        <f>IF(G189="","",G189/Ajustes!$B$4)</f>
        <v/>
      </c>
      <c r="I189" s="4">
        <f>IF(H189="","",ROUND(Ajustes!$B$3*H189,2))</f>
        <v/>
      </c>
      <c r="J189" s="4">
        <f>IF(H189="","",IF(Ajustes!$B$7&lt;=Ajustes!$B$2,ROUND(Ajustes!$B$6*H189,2),0))</f>
        <v/>
      </c>
      <c r="K189" s="4" t="n"/>
      <c r="L189">
        <f>IF(A189="","",SUMPRODUCT(($O$1:$Z$1+Ajustes!$B$5-1&lt;=Ajustes!$B$2)*1))</f>
        <v/>
      </c>
      <c r="M189" s="4">
        <f>IF(A189="","",SUM(O189:Z189))</f>
        <v/>
      </c>
      <c r="N189">
        <f>IF(A189="","",SUMPRODUCT(($O$1:$Z$1+Ajustes!$B$5-1&lt;=Ajustes!$B$2)*(O189:Z189&lt;I189)))</f>
        <v/>
      </c>
      <c r="O189" s="5" t="n"/>
      <c r="P189" s="5" t="n"/>
      <c r="Q189" s="5" t="n"/>
      <c r="R189" s="5" t="n"/>
      <c r="S189" s="5" t="n"/>
      <c r="T189" s="5" t="n"/>
      <c r="U189" s="5" t="n"/>
      <c r="V189" s="5" t="n"/>
      <c r="W189" s="5" t="n"/>
      <c r="X189" s="5" t="n"/>
      <c r="Y189" s="5" t="n"/>
      <c r="Z189" s="5" t="n"/>
    </row>
    <row r="190">
      <c r="D190" s="4">
        <f>IF(A190="","",MAX(0,I190*L190-M190)+MAX(0,J190-N(K190)))</f>
        <v/>
      </c>
      <c r="G190" s="5" t="n"/>
      <c r="H190" s="6">
        <f>IF(G190="","",G190/Ajustes!$B$4)</f>
        <v/>
      </c>
      <c r="I190" s="4">
        <f>IF(H190="","",ROUND(Ajustes!$B$3*H190,2))</f>
        <v/>
      </c>
      <c r="J190" s="4">
        <f>IF(H190="","",IF(Ajustes!$B$7&lt;=Ajustes!$B$2,ROUND(Ajustes!$B$6*H190,2),0))</f>
        <v/>
      </c>
      <c r="K190" s="4" t="n"/>
      <c r="L190">
        <f>IF(A190="","",SUMPRODUCT(($O$1:$Z$1+Ajustes!$B$5-1&lt;=Ajustes!$B$2)*1))</f>
        <v/>
      </c>
      <c r="M190" s="4">
        <f>IF(A190="","",SUM(O190:Z190))</f>
        <v/>
      </c>
      <c r="N190">
        <f>IF(A190="","",SUMPRODUCT(($O$1:$Z$1+Ajustes!$B$5-1&lt;=Ajustes!$B$2)*(O190:Z190&lt;I190)))</f>
        <v/>
      </c>
      <c r="O190" s="5" t="n"/>
      <c r="P190" s="5" t="n"/>
      <c r="Q190" s="5" t="n"/>
      <c r="R190" s="5" t="n"/>
      <c r="S190" s="5" t="n"/>
      <c r="T190" s="5" t="n"/>
      <c r="U190" s="5" t="n"/>
      <c r="V190" s="5" t="n"/>
      <c r="W190" s="5" t="n"/>
      <c r="X190" s="5" t="n"/>
      <c r="Y190" s="5" t="n"/>
      <c r="Z190" s="5" t="n"/>
    </row>
    <row r="191">
      <c r="D191" s="4">
        <f>IF(A191="","",MAX(0,I191*L191-M191)+MAX(0,J191-N(K191)))</f>
        <v/>
      </c>
      <c r="G191" s="5" t="n"/>
      <c r="H191" s="6">
        <f>IF(G191="","",G191/Ajustes!$B$4)</f>
        <v/>
      </c>
      <c r="I191" s="4">
        <f>IF(H191="","",ROUND(Ajustes!$B$3*H191,2))</f>
        <v/>
      </c>
      <c r="J191" s="4">
        <f>IF(H191="","",IF(Ajustes!$B$7&lt;=Ajustes!$B$2,ROUND(Ajustes!$B$6*H191,2),0))</f>
        <v/>
      </c>
      <c r="K191" s="4" t="n"/>
      <c r="L191">
        <f>IF(A191="","",SUMPRODUCT(($O$1:$Z$1+Ajustes!$B$5-1&lt;=Ajustes!$B$2)*1))</f>
        <v/>
      </c>
      <c r="M191" s="4">
        <f>IF(A191="","",SUM(O191:Z191))</f>
        <v/>
      </c>
      <c r="N191">
        <f>IF(A191="","",SUMPRODUCT(($O$1:$Z$1+Ajustes!$B$5-1&lt;=Ajustes!$B$2)*(O191:Z191&lt;I191)))</f>
        <v/>
      </c>
      <c r="O191" s="5" t="n"/>
      <c r="P191" s="5" t="n"/>
      <c r="Q191" s="5" t="n"/>
      <c r="R191" s="5" t="n"/>
      <c r="S191" s="5" t="n"/>
      <c r="T191" s="5" t="n"/>
      <c r="U191" s="5" t="n"/>
      <c r="V191" s="5" t="n"/>
      <c r="W191" s="5" t="n"/>
      <c r="X191" s="5" t="n"/>
      <c r="Y191" s="5" t="n"/>
      <c r="Z191" s="5" t="n"/>
    </row>
    <row r="192">
      <c r="D192" s="4">
        <f>IF(A192="","",MAX(0,I192*L192-M192)+MAX(0,J192-N(K192)))</f>
        <v/>
      </c>
      <c r="G192" s="5" t="n"/>
      <c r="H192" s="6">
        <f>IF(G192="","",G192/Ajustes!$B$4)</f>
        <v/>
      </c>
      <c r="I192" s="4">
        <f>IF(H192="","",ROUND(Ajustes!$B$3*H192,2))</f>
        <v/>
      </c>
      <c r="J192" s="4">
        <f>IF(H192="","",IF(Ajustes!$B$7&lt;=Ajustes!$B$2,ROUND(Ajustes!$B$6*H192,2),0))</f>
        <v/>
      </c>
      <c r="K192" s="4" t="n"/>
      <c r="L192">
        <f>IF(A192="","",SUMPRODUCT(($O$1:$Z$1+Ajustes!$B$5-1&lt;=Ajustes!$B$2)*1))</f>
        <v/>
      </c>
      <c r="M192" s="4">
        <f>IF(A192="","",SUM(O192:Z192))</f>
        <v/>
      </c>
      <c r="N192">
        <f>IF(A192="","",SUMPRODUCT(($O$1:$Z$1+Ajustes!$B$5-1&lt;=Ajustes!$B$2)*(O192:Z192&lt;I192)))</f>
        <v/>
      </c>
      <c r="O192" s="5" t="n"/>
      <c r="P192" s="5" t="n"/>
      <c r="Q192" s="5" t="n"/>
      <c r="R192" s="5" t="n"/>
      <c r="S192" s="5" t="n"/>
      <c r="T192" s="5" t="n"/>
      <c r="U192" s="5" t="n"/>
      <c r="V192" s="5" t="n"/>
      <c r="W192" s="5" t="n"/>
      <c r="X192" s="5" t="n"/>
      <c r="Y192" s="5" t="n"/>
      <c r="Z192" s="5" t="n"/>
    </row>
    <row r="193">
      <c r="D193" s="4">
        <f>IF(A193="","",MAX(0,I193*L193-M193)+MAX(0,J193-N(K193)))</f>
        <v/>
      </c>
      <c r="G193" s="5" t="n"/>
      <c r="H193" s="6">
        <f>IF(G193="","",G193/Ajustes!$B$4)</f>
        <v/>
      </c>
      <c r="I193" s="4">
        <f>IF(H193="","",ROUND(Ajustes!$B$3*H193,2))</f>
        <v/>
      </c>
      <c r="J193" s="4">
        <f>IF(H193="","",IF(Ajustes!$B$7&lt;=Ajustes!$B$2,ROUND(Ajustes!$B$6*H193,2),0))</f>
        <v/>
      </c>
      <c r="K193" s="4" t="n"/>
      <c r="L193">
        <f>IF(A193="","",SUMPRODUCT(($O$1:$Z$1+Ajustes!$B$5-1&lt;=Ajustes!$B$2)*1))</f>
        <v/>
      </c>
      <c r="M193" s="4">
        <f>IF(A193="","",SUM(O193:Z193))</f>
        <v/>
      </c>
      <c r="N193">
        <f>IF(A193="","",SUMPRODUCT(($O$1:$Z$1+Ajustes!$B$5-1&lt;=Ajustes!$B$2)*(O193:Z193&lt;I193)))</f>
        <v/>
      </c>
      <c r="O193" s="5" t="n"/>
      <c r="P193" s="5" t="n"/>
      <c r="Q193" s="5" t="n"/>
      <c r="R193" s="5" t="n"/>
      <c r="S193" s="5" t="n"/>
      <c r="T193" s="5" t="n"/>
      <c r="U193" s="5" t="n"/>
      <c r="V193" s="5" t="n"/>
      <c r="W193" s="5" t="n"/>
      <c r="X193" s="5" t="n"/>
      <c r="Y193" s="5" t="n"/>
      <c r="Z193" s="5" t="n"/>
    </row>
    <row r="194">
      <c r="D194" s="4">
        <f>IF(A194="","",MAX(0,I194*L194-M194)+MAX(0,J194-N(K194)))</f>
        <v/>
      </c>
      <c r="G194" s="5" t="n"/>
      <c r="H194" s="6">
        <f>IF(G194="","",G194/Ajustes!$B$4)</f>
        <v/>
      </c>
      <c r="I194" s="4">
        <f>IF(H194="","",ROUND(Ajustes!$B$3*H194,2))</f>
        <v/>
      </c>
      <c r="J194" s="4">
        <f>IF(H194="","",IF(Ajustes!$B$7&lt;=Ajustes!$B$2,ROUND(Ajustes!$B$6*H194,2),0))</f>
        <v/>
      </c>
      <c r="K194" s="4" t="n"/>
      <c r="L194">
        <f>IF(A194="","",SUMPRODUCT(($O$1:$Z$1+Ajustes!$B$5-1&lt;=Ajustes!$B$2)*1))</f>
        <v/>
      </c>
      <c r="M194" s="4">
        <f>IF(A194="","",SUM(O194:Z194))</f>
        <v/>
      </c>
      <c r="N194">
        <f>IF(A194="","",SUMPRODUCT(($O$1:$Z$1+Ajustes!$B$5-1&lt;=Ajustes!$B$2)*(O194:Z194&lt;I194)))</f>
        <v/>
      </c>
      <c r="O194" s="5" t="n"/>
      <c r="P194" s="5" t="n"/>
      <c r="Q194" s="5" t="n"/>
      <c r="R194" s="5" t="n"/>
      <c r="S194" s="5" t="n"/>
      <c r="T194" s="5" t="n"/>
      <c r="U194" s="5" t="n"/>
      <c r="V194" s="5" t="n"/>
      <c r="W194" s="5" t="n"/>
      <c r="X194" s="5" t="n"/>
      <c r="Y194" s="5" t="n"/>
      <c r="Z194" s="5" t="n"/>
    </row>
    <row r="195">
      <c r="D195" s="4">
        <f>IF(A195="","",MAX(0,I195*L195-M195)+MAX(0,J195-N(K195)))</f>
        <v/>
      </c>
      <c r="G195" s="5" t="n"/>
      <c r="H195" s="6">
        <f>IF(G195="","",G195/Ajustes!$B$4)</f>
        <v/>
      </c>
      <c r="I195" s="4">
        <f>IF(H195="","",ROUND(Ajustes!$B$3*H195,2))</f>
        <v/>
      </c>
      <c r="J195" s="4">
        <f>IF(H195="","",IF(Ajustes!$B$7&lt;=Ajustes!$B$2,ROUND(Ajustes!$B$6*H195,2),0))</f>
        <v/>
      </c>
      <c r="K195" s="4" t="n"/>
      <c r="L195">
        <f>IF(A195="","",SUMPRODUCT(($O$1:$Z$1+Ajustes!$B$5-1&lt;=Ajustes!$B$2)*1))</f>
        <v/>
      </c>
      <c r="M195" s="4">
        <f>IF(A195="","",SUM(O195:Z195))</f>
        <v/>
      </c>
      <c r="N195">
        <f>IF(A195="","",SUMPRODUCT(($O$1:$Z$1+Ajustes!$B$5-1&lt;=Ajustes!$B$2)*(O195:Z195&lt;I195)))</f>
        <v/>
      </c>
      <c r="O195" s="5" t="n"/>
      <c r="P195" s="5" t="n"/>
      <c r="Q195" s="5" t="n"/>
      <c r="R195" s="5" t="n"/>
      <c r="S195" s="5" t="n"/>
      <c r="T195" s="5" t="n"/>
      <c r="U195" s="5" t="n"/>
      <c r="V195" s="5" t="n"/>
      <c r="W195" s="5" t="n"/>
      <c r="X195" s="5" t="n"/>
      <c r="Y195" s="5" t="n"/>
      <c r="Z195" s="5" t="n"/>
    </row>
    <row r="196">
      <c r="D196" s="4">
        <f>IF(A196="","",MAX(0,I196*L196-M196)+MAX(0,J196-N(K196)))</f>
        <v/>
      </c>
      <c r="G196" s="5" t="n"/>
      <c r="H196" s="6">
        <f>IF(G196="","",G196/Ajustes!$B$4)</f>
        <v/>
      </c>
      <c r="I196" s="4">
        <f>IF(H196="","",ROUND(Ajustes!$B$3*H196,2))</f>
        <v/>
      </c>
      <c r="J196" s="4">
        <f>IF(H196="","",IF(Ajustes!$B$7&lt;=Ajustes!$B$2,ROUND(Ajustes!$B$6*H196,2),0))</f>
        <v/>
      </c>
      <c r="K196" s="4" t="n"/>
      <c r="L196">
        <f>IF(A196="","",SUMPRODUCT(($O$1:$Z$1+Ajustes!$B$5-1&lt;=Ajustes!$B$2)*1))</f>
        <v/>
      </c>
      <c r="M196" s="4">
        <f>IF(A196="","",SUM(O196:Z196))</f>
        <v/>
      </c>
      <c r="N196">
        <f>IF(A196="","",SUMPRODUCT(($O$1:$Z$1+Ajustes!$B$5-1&lt;=Ajustes!$B$2)*(O196:Z196&lt;I196)))</f>
        <v/>
      </c>
      <c r="O196" s="5" t="n"/>
      <c r="P196" s="5" t="n"/>
      <c r="Q196" s="5" t="n"/>
      <c r="R196" s="5" t="n"/>
      <c r="S196" s="5" t="n"/>
      <c r="T196" s="5" t="n"/>
      <c r="U196" s="5" t="n"/>
      <c r="V196" s="5" t="n"/>
      <c r="W196" s="5" t="n"/>
      <c r="X196" s="5" t="n"/>
      <c r="Y196" s="5" t="n"/>
      <c r="Z196" s="5" t="n"/>
    </row>
    <row r="197">
      <c r="D197" s="4">
        <f>IF(A197="","",MAX(0,I197*L197-M197)+MAX(0,J197-N(K197)))</f>
        <v/>
      </c>
      <c r="G197" s="5" t="n"/>
      <c r="H197" s="6">
        <f>IF(G197="","",G197/Ajustes!$B$4)</f>
        <v/>
      </c>
      <c r="I197" s="4">
        <f>IF(H197="","",ROUND(Ajustes!$B$3*H197,2))</f>
        <v/>
      </c>
      <c r="J197" s="4">
        <f>IF(H197="","",IF(Ajustes!$B$7&lt;=Ajustes!$B$2,ROUND(Ajustes!$B$6*H197,2),0))</f>
        <v/>
      </c>
      <c r="K197" s="4" t="n"/>
      <c r="L197">
        <f>IF(A197="","",SUMPRODUCT(($O$1:$Z$1+Ajustes!$B$5-1&lt;=Ajustes!$B$2)*1))</f>
        <v/>
      </c>
      <c r="M197" s="4">
        <f>IF(A197="","",SUM(O197:Z197))</f>
        <v/>
      </c>
      <c r="N197">
        <f>IF(A197="","",SUMPRODUCT(($O$1:$Z$1+Ajustes!$B$5-1&lt;=Ajustes!$B$2)*(O197:Z197&lt;I197)))</f>
        <v/>
      </c>
      <c r="O197" s="5" t="n"/>
      <c r="P197" s="5" t="n"/>
      <c r="Q197" s="5" t="n"/>
      <c r="R197" s="5" t="n"/>
      <c r="S197" s="5" t="n"/>
      <c r="T197" s="5" t="n"/>
      <c r="U197" s="5" t="n"/>
      <c r="V197" s="5" t="n"/>
      <c r="W197" s="5" t="n"/>
      <c r="X197" s="5" t="n"/>
      <c r="Y197" s="5" t="n"/>
      <c r="Z197" s="5" t="n"/>
    </row>
    <row r="198">
      <c r="D198" s="4">
        <f>IF(A198="","",MAX(0,I198*L198-M198)+MAX(0,J198-N(K198)))</f>
        <v/>
      </c>
      <c r="G198" s="5" t="n"/>
      <c r="H198" s="6">
        <f>IF(G198="","",G198/Ajustes!$B$4)</f>
        <v/>
      </c>
      <c r="I198" s="4">
        <f>IF(H198="","",ROUND(Ajustes!$B$3*H198,2))</f>
        <v/>
      </c>
      <c r="J198" s="4">
        <f>IF(H198="","",IF(Ajustes!$B$7&lt;=Ajustes!$B$2,ROUND(Ajustes!$B$6*H198,2),0))</f>
        <v/>
      </c>
      <c r="K198" s="4" t="n"/>
      <c r="L198">
        <f>IF(A198="","",SUMPRODUCT(($O$1:$Z$1+Ajustes!$B$5-1&lt;=Ajustes!$B$2)*1))</f>
        <v/>
      </c>
      <c r="M198" s="4">
        <f>IF(A198="","",SUM(O198:Z198))</f>
        <v/>
      </c>
      <c r="N198">
        <f>IF(A198="","",SUMPRODUCT(($O$1:$Z$1+Ajustes!$B$5-1&lt;=Ajustes!$B$2)*(O198:Z198&lt;I198)))</f>
        <v/>
      </c>
      <c r="O198" s="5" t="n"/>
      <c r="P198" s="5" t="n"/>
      <c r="Q198" s="5" t="n"/>
      <c r="R198" s="5" t="n"/>
      <c r="S198" s="5" t="n"/>
      <c r="T198" s="5" t="n"/>
      <c r="U198" s="5" t="n"/>
      <c r="V198" s="5" t="n"/>
      <c r="W198" s="5" t="n"/>
      <c r="X198" s="5" t="n"/>
      <c r="Y198" s="5" t="n"/>
      <c r="Z198" s="5" t="n"/>
    </row>
    <row r="199">
      <c r="D199" s="4">
        <f>IF(A199="","",MAX(0,I199*L199-M199)+MAX(0,J199-N(K199)))</f>
        <v/>
      </c>
      <c r="G199" s="5" t="n"/>
      <c r="H199" s="6">
        <f>IF(G199="","",G199/Ajustes!$B$4)</f>
        <v/>
      </c>
      <c r="I199" s="4">
        <f>IF(H199="","",ROUND(Ajustes!$B$3*H199,2))</f>
        <v/>
      </c>
      <c r="J199" s="4">
        <f>IF(H199="","",IF(Ajustes!$B$7&lt;=Ajustes!$B$2,ROUND(Ajustes!$B$6*H199,2),0))</f>
        <v/>
      </c>
      <c r="K199" s="4" t="n"/>
      <c r="L199">
        <f>IF(A199="","",SUMPRODUCT(($O$1:$Z$1+Ajustes!$B$5-1&lt;=Ajustes!$B$2)*1))</f>
        <v/>
      </c>
      <c r="M199" s="4">
        <f>IF(A199="","",SUM(O199:Z199))</f>
        <v/>
      </c>
      <c r="N199">
        <f>IF(A199="","",SUMPRODUCT(($O$1:$Z$1+Ajustes!$B$5-1&lt;=Ajustes!$B$2)*(O199:Z199&lt;I199)))</f>
        <v/>
      </c>
      <c r="O199" s="5" t="n"/>
      <c r="P199" s="5" t="n"/>
      <c r="Q199" s="5" t="n"/>
      <c r="R199" s="5" t="n"/>
      <c r="S199" s="5" t="n"/>
      <c r="T199" s="5" t="n"/>
      <c r="U199" s="5" t="n"/>
      <c r="V199" s="5" t="n"/>
      <c r="W199" s="5" t="n"/>
      <c r="X199" s="5" t="n"/>
      <c r="Y199" s="5" t="n"/>
      <c r="Z199" s="5" t="n"/>
    </row>
    <row r="200">
      <c r="D200" s="4">
        <f>IF(A200="","",MAX(0,I200*L200-M200)+MAX(0,J200-N(K200)))</f>
        <v/>
      </c>
      <c r="G200" s="5" t="n"/>
      <c r="H200" s="6">
        <f>IF(G200="","",G200/Ajustes!$B$4)</f>
        <v/>
      </c>
      <c r="I200" s="4">
        <f>IF(H200="","",ROUND(Ajustes!$B$3*H200,2))</f>
        <v/>
      </c>
      <c r="J200" s="4">
        <f>IF(H200="","",IF(Ajustes!$B$7&lt;=Ajustes!$B$2,ROUND(Ajustes!$B$6*H200,2),0))</f>
        <v/>
      </c>
      <c r="K200" s="4" t="n"/>
      <c r="L200">
        <f>IF(A200="","",SUMPRODUCT(($O$1:$Z$1+Ajustes!$B$5-1&lt;=Ajustes!$B$2)*1))</f>
        <v/>
      </c>
      <c r="M200" s="4">
        <f>IF(A200="","",SUM(O200:Z200))</f>
        <v/>
      </c>
      <c r="N200">
        <f>IF(A200="","",SUMPRODUCT(($O$1:$Z$1+Ajustes!$B$5-1&lt;=Ajustes!$B$2)*(O200:Z200&lt;I200)))</f>
        <v/>
      </c>
      <c r="O200" s="5" t="n"/>
      <c r="P200" s="5" t="n"/>
      <c r="Q200" s="5" t="n"/>
      <c r="R200" s="5" t="n"/>
      <c r="S200" s="5" t="n"/>
      <c r="T200" s="5" t="n"/>
      <c r="U200" s="5" t="n"/>
      <c r="V200" s="5" t="n"/>
      <c r="W200" s="5" t="n"/>
      <c r="X200" s="5" t="n"/>
      <c r="Y200" s="5" t="n"/>
      <c r="Z200" s="5" t="n"/>
    </row>
    <row r="201">
      <c r="D201" s="4">
        <f>IF(A201="","",MAX(0,I201*L201-M201)+MAX(0,J201-N(K201)))</f>
        <v/>
      </c>
      <c r="G201" s="5" t="n"/>
      <c r="H201" s="6">
        <f>IF(G201="","",G201/Ajustes!$B$4)</f>
        <v/>
      </c>
      <c r="I201" s="4">
        <f>IF(H201="","",ROUND(Ajustes!$B$3*H201,2))</f>
        <v/>
      </c>
      <c r="J201" s="4">
        <f>IF(H201="","",IF(Ajustes!$B$7&lt;=Ajustes!$B$2,ROUND(Ajustes!$B$6*H201,2),0))</f>
        <v/>
      </c>
      <c r="K201" s="4" t="n"/>
      <c r="L201">
        <f>IF(A201="","",SUMPRODUCT(($O$1:$Z$1+Ajustes!$B$5-1&lt;=Ajustes!$B$2)*1))</f>
        <v/>
      </c>
      <c r="M201" s="4">
        <f>IF(A201="","",SUM(O201:Z201))</f>
        <v/>
      </c>
      <c r="N201">
        <f>IF(A201="","",SUMPRODUCT(($O$1:$Z$1+Ajustes!$B$5-1&lt;=Ajustes!$B$2)*(O201:Z201&lt;I201)))</f>
        <v/>
      </c>
      <c r="O201" s="5" t="n"/>
      <c r="P201" s="5" t="n"/>
      <c r="Q201" s="5" t="n"/>
      <c r="R201" s="5" t="n"/>
      <c r="S201" s="5" t="n"/>
      <c r="T201" s="5" t="n"/>
      <c r="U201" s="5" t="n"/>
      <c r="V201" s="5" t="n"/>
      <c r="W201" s="5" t="n"/>
      <c r="X201" s="5" t="n"/>
      <c r="Y201" s="5" t="n"/>
      <c r="Z201" s="5" t="n"/>
    </row>
    <row r="203">
      <c r="A203" s="7" t="inlineStr">
        <is>
          <t>Totales</t>
        </is>
      </c>
      <c r="D203" s="8">
        <f>SUM(D2:D201)</f>
        <v/>
      </c>
      <c r="G203" s="9">
        <f>SUM(G2:G201)</f>
        <v/>
      </c>
      <c r="I203" s="8">
        <f>SUM(I2:I201)</f>
        <v/>
      </c>
      <c r="J203" s="8">
        <f>SUM(J2:J201)</f>
        <v/>
      </c>
      <c r="K203" s="8">
        <f>SUM(K2:K201)</f>
        <v/>
      </c>
      <c r="M203" s="8">
        <f>SUM(M2:M201)</f>
        <v/>
      </c>
      <c r="O203" s="8">
        <f>SUM(O2:O201)</f>
        <v/>
      </c>
      <c r="P203" s="8">
        <f>SUM(P2:P201)</f>
        <v/>
      </c>
      <c r="Q203" s="8">
        <f>SUM(Q2:Q201)</f>
        <v/>
      </c>
      <c r="R203" s="8">
        <f>SUM(R2:R201)</f>
        <v/>
      </c>
      <c r="S203" s="8">
        <f>SUM(S2:S201)</f>
        <v/>
      </c>
      <c r="T203" s="8">
        <f>SUM(T2:T201)</f>
        <v/>
      </c>
      <c r="U203" s="8">
        <f>SUM(U2:U201)</f>
        <v/>
      </c>
      <c r="V203" s="8">
        <f>SUM(V2:V201)</f>
        <v/>
      </c>
      <c r="W203" s="8">
        <f>SUM(W2:W201)</f>
        <v/>
      </c>
      <c r="X203" s="8">
        <f>SUM(X2:X201)</f>
        <v/>
      </c>
      <c r="Y203" s="8">
        <f>SUM(Y2:Y201)</f>
        <v/>
      </c>
      <c r="Z203" s="8">
        <f>SUM(Z2:Z201)</f>
        <v/>
      </c>
    </row>
  </sheetData>
  <dataValidations count="1">
    <dataValidation sqref="E2:E201" showDropDown="0" showInputMessage="0" showErrorMessage="0" allowBlank="1" type="list">
      <formula1>"activo,vencido,baja"</formula1>
    </dataValidation>
  </dataValidations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C8"/>
  <sheetViews>
    <sheetView workbookViewId="0">
      <selection activeCell="A1" sqref="A1"/>
    </sheetView>
  </sheetViews>
  <sheetFormatPr baseColWidth="8" defaultRowHeight="15"/>
  <cols>
    <col width="34" customWidth="1" min="1" max="1"/>
    <col width="16" customWidth="1" min="2" max="2"/>
    <col width="60" customWidth="1" min="3" max="3"/>
  </cols>
  <sheetData>
    <row r="1">
      <c r="A1" s="7" t="inlineStr">
        <is>
          <t>Año</t>
        </is>
      </c>
      <c r="B1" s="10" t="n">
        <v>2026</v>
      </c>
      <c r="C1" s="11" t="inlineStr">
        <is>
          <t>Cámbialo para otro año; los doce meses se recorren solos.</t>
        </is>
      </c>
    </row>
    <row r="2">
      <c r="A2" s="7" t="inlineStr">
        <is>
          <t>Fecha de corte</t>
        </is>
      </c>
      <c r="B2" s="12">
        <f>TODAY()</f>
        <v/>
      </c>
      <c r="C2" s="11" t="inlineStr">
        <is>
          <t>Es hoy. Escribe otra fecha para revisar un corte pasado.</t>
        </is>
      </c>
    </row>
    <row r="3">
      <c r="A3" s="7" t="inlineStr">
        <is>
          <t>Presupuesto mensual de expensas ordinarias</t>
        </is>
      </c>
      <c r="B3" s="13" t="n">
        <v>3600</v>
      </c>
      <c r="C3" s="11" t="inlineStr">
        <is>
          <t>El total que la asamblea aprobó por mes; cada unidad paga su porcentaje.</t>
        </is>
      </c>
    </row>
    <row r="4">
      <c r="A4" s="7" t="inlineStr">
        <is>
          <t>Área total del conjunto (m²)</t>
        </is>
      </c>
      <c r="B4" s="14" t="n">
        <v>2400</v>
      </c>
      <c r="C4" s="11" t="inlineStr">
        <is>
          <t>La suma de las áreas de todas las unidades. Si tu declaratoria fija los porcentajes, escríbelos directo en alicuota_pct.</t>
        </is>
      </c>
    </row>
    <row r="5">
      <c r="A5" s="7" t="inlineStr">
        <is>
          <t>Día de vencimiento de la alícuota</t>
        </is>
      </c>
      <c r="B5" s="10" t="n">
        <v>10</v>
      </c>
    </row>
    <row r="6">
      <c r="A6" s="7" t="inlineStr">
        <is>
          <t>Alícuota extraordinaria total</t>
        </is>
      </c>
      <c r="B6" s="13" t="n">
        <v>12000</v>
      </c>
      <c r="C6" s="11" t="inlineStr">
        <is>
          <t>El monto aprobado para la obra; se reparte por porcentaje.</t>
        </is>
      </c>
    </row>
    <row r="7">
      <c r="A7" s="7" t="inlineStr">
        <is>
          <t>Vencimiento de la extraordinaria</t>
        </is>
      </c>
      <c r="B7" s="15" t="n">
        <v>46295</v>
      </c>
      <c r="C7" s="11" t="inlineStr">
        <is>
          <t>Antes de esta fecha la extraordinaria no se cobra.</t>
        </is>
      </c>
    </row>
    <row r="8">
      <c r="A8" s="7" t="inlineStr">
        <is>
          <t>Concepto de la extraordinaria</t>
        </is>
      </c>
      <c r="B8" s="16" t="inlineStr">
        <is>
          <t>Impermeabilización de cubiertas</t>
        </is>
      </c>
    </row>
  </sheetData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A18"/>
  <sheetViews>
    <sheetView workbookViewId="0">
      <selection activeCell="A1" sqref="A1"/>
    </sheetView>
  </sheetViews>
  <sheetFormatPr baseColWidth="8" defaultRowHeight="15"/>
  <cols>
    <col width="104" customWidth="1" min="1" max="1"/>
  </cols>
  <sheetData>
    <row r="1">
      <c r="A1" s="17" t="inlineStr">
        <is>
          <t>Cómo se usa esta hoja</t>
        </is>
      </c>
    </row>
    <row r="3" ht="15" customHeight="1">
      <c r="A3" s="18" t="inlineStr">
        <is>
          <t>Un renglón por unidad: casa, departamento, local u oficina.</t>
        </is>
      </c>
    </row>
    <row r="4" ht="15" customHeight="1">
      <c r="A4" s="18" t="inlineStr"/>
    </row>
    <row r="5" ht="15" customHeight="1">
      <c r="A5" s="18" t="inlineStr">
        <is>
          <t>La alícuota de cada unidad sale de su área entre el área total (o del porcentaje de la</t>
        </is>
      </c>
    </row>
    <row r="6" ht="15" customHeight="1">
      <c r="A6" s="18" t="inlineStr">
        <is>
          <t>declaratoria, si lo escribes directo). La alícuota mensual es ese porcentaje del presupuesto</t>
        </is>
      </c>
    </row>
    <row r="7" ht="15" customHeight="1">
      <c r="A7" s="18" t="inlineStr">
        <is>
          <t>mensual de expensas ordinarias que está en Ajustes.</t>
        </is>
      </c>
    </row>
    <row r="8" ht="15" customHeight="1">
      <c r="A8" s="18" t="inlineStr"/>
    </row>
    <row r="9" ht="15" customHeight="1">
      <c r="A9" s="18" t="inlineStr">
        <is>
          <t>La extraordinaria va aparte: se asigna por porcentaje cuando llega su vencimiento, y lo que</t>
        </is>
      </c>
    </row>
    <row r="10" ht="15" customHeight="1">
      <c r="A10" s="18" t="inlineStr">
        <is>
          <t>cada unidad abone a ella se anota en extraordinaria_pagada, no en los meses.</t>
        </is>
      </c>
    </row>
    <row r="11" ht="15" customHeight="1">
      <c r="A11" s="18" t="inlineStr"/>
    </row>
    <row r="12" ht="15" customHeight="1">
      <c r="A12" s="18" t="inlineStr">
        <is>
          <t>En los meses se anota lo pagado de la alícuota ordinaria. «Meses en mora» cuenta los meses</t>
        </is>
      </c>
    </row>
    <row r="13" ht="15" customHeight="1">
      <c r="A13" s="18" t="inlineStr">
        <is>
          <t>vencidos con pago menor a la alícuota; el saldo suma ordinaria y extraordinaria pendientes.</t>
        </is>
      </c>
    </row>
    <row r="14" ht="15" customHeight="1">
      <c r="A14" s="18" t="inlineStr"/>
    </row>
    <row r="15" ht="15" customHeight="1">
      <c r="A15" s="18" t="inlineStr">
        <is>
          <t>Las cinco primeras columnas son las que lee Makatea. Escribe el teléfono con +593: un número</t>
        </is>
      </c>
    </row>
    <row r="16" ht="15" customHeight="1">
      <c r="A16" s="18" t="inlineStr">
        <is>
          <t>de 10 dígitos sin lada lo toma como mexicano. Guarda la pestaña Unidades como CSV y súbela.</t>
        </is>
      </c>
    </row>
    <row r="18">
      <c r="A18" s="11" t="inlineStr">
        <is>
          <t>Makatea recuerda, registra y comunica. No mueve dinero.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2026-10-14T00:30:51Z</dcterms:created>
  <dcterms:modified xmlns:dcterms="http://purl.org/dc/terms/" xmlns:xsi="http://www.w3.org/2001/XMLSchema-instance" xsi:type="dcterms:W3CDTF">2026-10-14T00:30:51Z</dcterms:modified>
</cp:coreProperties>
</file>