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Facturas" sheetId="2" state="visible" r:id="rId2"/>
    <sheet xmlns:r="http://schemas.openxmlformats.org/officeDocument/2006/relationships" name="Edades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Cómo se us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</font>
    <font>
      <b val="1"/>
      <color rgb="000F8B83"/>
    </font>
    <font>
      <i val="1"/>
      <color rgb="006B7A79"/>
      <sz val="9"/>
    </font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0" borderId="0" pivotButton="0" quotePrefix="0" xfId="0"/>
    <xf numFmtId="166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26" customWidth="1" min="3" max="3"/>
    <col width="14" customWidth="1" min="4" max="4"/>
    <col width="10" customWidth="1" min="5" max="5"/>
    <col width="18" customWidth="1" min="6" max="6"/>
    <col width="14" customWidth="1" min="7" max="7"/>
    <col width="10" customWidth="1" min="8" max="8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nit_o_cedula</t>
        </is>
      </c>
      <c r="G1" s="2" t="inlineStr">
        <is>
          <t>vencido</t>
        </is>
      </c>
      <c r="H1" s="2" t="inlineStr">
        <is>
          <t>facturas_abiertas</t>
        </is>
      </c>
    </row>
    <row r="2">
      <c r="A2" t="inlineStr">
        <is>
          <t>Ferretería El Tornillo S.A.S.</t>
        </is>
      </c>
      <c r="B2" t="inlineStr">
        <is>
          <t>+57 310 456 7890</t>
        </is>
      </c>
      <c r="C2" t="inlineStr">
        <is>
          <t>cartera@ejemplo.com</t>
        </is>
      </c>
      <c r="D2" s="3">
        <f>IF(A2="","",SUMIFS(Facturas!$G$2:$G$301,Facturas!$A$2:$A$301,A2))</f>
        <v/>
      </c>
      <c r="E2">
        <f>IF(A2="","",IF(G2&gt;0,"vencido","activo"))</f>
        <v/>
      </c>
      <c r="F2" t="inlineStr">
        <is>
          <t>900.481.226-3</t>
        </is>
      </c>
      <c r="G2" s="3">
        <f>IF(A2="","",SUMIFS(Facturas!$G$2:$G$301,Facturas!$A$2:$A$301,A2,Facturas!$H$2:$H$301,"&gt;0"))</f>
        <v/>
      </c>
      <c r="H2">
        <f>IF(A2="","",COUNTIFS(Facturas!$A$2:$A$301,A2,Facturas!$G$2:$G$301,"&gt;0"))</f>
        <v/>
      </c>
    </row>
    <row r="3">
      <c r="A3" t="inlineStr">
        <is>
          <t>Distribuciones Andina Ltda.</t>
        </is>
      </c>
      <c r="B3" t="inlineStr">
        <is>
          <t>+57 601 745 2210</t>
        </is>
      </c>
      <c r="C3" t="inlineStr">
        <is>
          <t>pagos@ejemplo.com</t>
        </is>
      </c>
      <c r="D3" s="3">
        <f>IF(A3="","",SUMIFS(Facturas!$G$2:$G$301,Facturas!$A$2:$A$301,A3))</f>
        <v/>
      </c>
      <c r="E3">
        <f>IF(A3="","",IF(G3&gt;0,"vencido","activo"))</f>
        <v/>
      </c>
      <c r="F3" t="inlineStr">
        <is>
          <t>830.112.954-1</t>
        </is>
      </c>
      <c r="G3" s="3">
        <f>IF(A3="","",SUMIFS(Facturas!$G$2:$G$301,Facturas!$A$2:$A$301,A3,Facturas!$H$2:$H$301,"&gt;0"))</f>
        <v/>
      </c>
      <c r="H3">
        <f>IF(A3="","",COUNTIFS(Facturas!$A$2:$A$301,A3,Facturas!$G$2:$G$301,"&gt;0"))</f>
        <v/>
      </c>
    </row>
    <row r="4">
      <c r="A4" t="inlineStr">
        <is>
          <t>Laura Restrepo Gómez</t>
        </is>
      </c>
      <c r="B4" t="inlineStr">
        <is>
          <t>+57 300 123 4567</t>
        </is>
      </c>
      <c r="C4" t="inlineStr">
        <is>
          <t>laura.restrepo@ejemplo.com</t>
        </is>
      </c>
      <c r="D4" s="3">
        <f>IF(A4="","",SUMIFS(Facturas!$G$2:$G$301,Facturas!$A$2:$A$301,A4))</f>
        <v/>
      </c>
      <c r="E4">
        <f>IF(A4="","",IF(G4&gt;0,"vencido","activo"))</f>
        <v/>
      </c>
      <c r="F4" t="inlineStr">
        <is>
          <t>C.C. 43.876.512</t>
        </is>
      </c>
      <c r="G4" s="3">
        <f>IF(A4="","",SUMIFS(Facturas!$G$2:$G$301,Facturas!$A$2:$A$301,A4,Facturas!$H$2:$H$301,"&gt;0"))</f>
        <v/>
      </c>
      <c r="H4">
        <f>IF(A4="","",COUNTIFS(Facturas!$A$2:$A$301,A4,Facturas!$G$2:$G$301,"&gt;0"))</f>
        <v/>
      </c>
    </row>
    <row r="5">
      <c r="A5" t="inlineStr">
        <is>
          <t>Constructora Los Cerros S.A.S.</t>
        </is>
      </c>
      <c r="B5" t="inlineStr">
        <is>
          <t>+57 315 222 8899</t>
        </is>
      </c>
      <c r="C5" t="inlineStr">
        <is>
          <t>tesoreria@ejemplo.com</t>
        </is>
      </c>
      <c r="D5" s="3">
        <f>IF(A5="","",SUMIFS(Facturas!$G$2:$G$301,Facturas!$A$2:$A$301,A5))</f>
        <v/>
      </c>
      <c r="E5">
        <f>IF(A5="","",IF(G5&gt;0,"vencido","activo"))</f>
        <v/>
      </c>
      <c r="F5" t="inlineStr">
        <is>
          <t>901.256.778-9</t>
        </is>
      </c>
      <c r="G5" s="3">
        <f>IF(A5="","",SUMIFS(Facturas!$G$2:$G$301,Facturas!$A$2:$A$301,A5,Facturas!$H$2:$H$301,"&gt;0"))</f>
        <v/>
      </c>
      <c r="H5">
        <f>IF(A5="","",COUNTIFS(Facturas!$A$2:$A$301,A5,Facturas!$G$2:$G$301,"&gt;0"))</f>
        <v/>
      </c>
    </row>
    <row r="6">
      <c r="A6" t="inlineStr">
        <is>
          <t>Café La Montaña</t>
        </is>
      </c>
      <c r="B6" t="inlineStr">
        <is>
          <t>+57 320 654 3210</t>
        </is>
      </c>
      <c r="C6" t="inlineStr"/>
      <c r="D6" s="3">
        <f>IF(A6="","",SUMIFS(Facturas!$G$2:$G$301,Facturas!$A$2:$A$301,A6))</f>
        <v/>
      </c>
      <c r="E6">
        <f>IF(A6="","",IF(G6&gt;0,"vencido","activo"))</f>
        <v/>
      </c>
      <c r="F6" t="inlineStr">
        <is>
          <t>900.997.310-2</t>
        </is>
      </c>
      <c r="G6" s="3">
        <f>IF(A6="","",SUMIFS(Facturas!$G$2:$G$301,Facturas!$A$2:$A$301,A6,Facturas!$H$2:$H$301,"&gt;0"))</f>
        <v/>
      </c>
      <c r="H6">
        <f>IF(A6="","",COUNTIFS(Facturas!$A$2:$A$301,A6,Facturas!$G$2:$G$301,"&gt;0"))</f>
        <v/>
      </c>
    </row>
    <row r="7">
      <c r="D7" s="3">
        <f>IF(A7="","",SUMIFS(Facturas!$G$2:$G$301,Facturas!$A$2:$A$301,A7))</f>
        <v/>
      </c>
      <c r="E7">
        <f>IF(A7="","",IF(G7&gt;0,"vencido","activo"))</f>
        <v/>
      </c>
      <c r="G7" s="3">
        <f>IF(A7="","",SUMIFS(Facturas!$G$2:$G$301,Facturas!$A$2:$A$301,A7,Facturas!$H$2:$H$301,"&gt;0"))</f>
        <v/>
      </c>
      <c r="H7">
        <f>IF(A7="","",COUNTIFS(Facturas!$A$2:$A$301,A7,Facturas!$G$2:$G$301,"&gt;0"))</f>
        <v/>
      </c>
    </row>
    <row r="8">
      <c r="D8" s="3">
        <f>IF(A8="","",SUMIFS(Facturas!$G$2:$G$301,Facturas!$A$2:$A$301,A8))</f>
        <v/>
      </c>
      <c r="E8">
        <f>IF(A8="","",IF(G8&gt;0,"vencido","activo"))</f>
        <v/>
      </c>
      <c r="G8" s="3">
        <f>IF(A8="","",SUMIFS(Facturas!$G$2:$G$301,Facturas!$A$2:$A$301,A8,Facturas!$H$2:$H$301,"&gt;0"))</f>
        <v/>
      </c>
      <c r="H8">
        <f>IF(A8="","",COUNTIFS(Facturas!$A$2:$A$301,A8,Facturas!$G$2:$G$301,"&gt;0"))</f>
        <v/>
      </c>
    </row>
    <row r="9">
      <c r="D9" s="3">
        <f>IF(A9="","",SUMIFS(Facturas!$G$2:$G$301,Facturas!$A$2:$A$301,A9))</f>
        <v/>
      </c>
      <c r="E9">
        <f>IF(A9="","",IF(G9&gt;0,"vencido","activo"))</f>
        <v/>
      </c>
      <c r="G9" s="3">
        <f>IF(A9="","",SUMIFS(Facturas!$G$2:$G$301,Facturas!$A$2:$A$301,A9,Facturas!$H$2:$H$301,"&gt;0"))</f>
        <v/>
      </c>
      <c r="H9">
        <f>IF(A9="","",COUNTIFS(Facturas!$A$2:$A$301,A9,Facturas!$G$2:$G$301,"&gt;0"))</f>
        <v/>
      </c>
    </row>
    <row r="10">
      <c r="D10" s="3">
        <f>IF(A10="","",SUMIFS(Facturas!$G$2:$G$301,Facturas!$A$2:$A$301,A10))</f>
        <v/>
      </c>
      <c r="E10">
        <f>IF(A10="","",IF(G10&gt;0,"vencido","activo"))</f>
        <v/>
      </c>
      <c r="G10" s="3">
        <f>IF(A10="","",SUMIFS(Facturas!$G$2:$G$301,Facturas!$A$2:$A$301,A10,Facturas!$H$2:$H$301,"&gt;0"))</f>
        <v/>
      </c>
      <c r="H10">
        <f>IF(A10="","",COUNTIFS(Facturas!$A$2:$A$301,A10,Facturas!$G$2:$G$301,"&gt;0"))</f>
        <v/>
      </c>
    </row>
    <row r="11">
      <c r="D11" s="3">
        <f>IF(A11="","",SUMIFS(Facturas!$G$2:$G$301,Facturas!$A$2:$A$301,A11))</f>
        <v/>
      </c>
      <c r="E11">
        <f>IF(A11="","",IF(G11&gt;0,"vencido","activo"))</f>
        <v/>
      </c>
      <c r="G11" s="3">
        <f>IF(A11="","",SUMIFS(Facturas!$G$2:$G$301,Facturas!$A$2:$A$301,A11,Facturas!$H$2:$H$301,"&gt;0"))</f>
        <v/>
      </c>
      <c r="H11">
        <f>IF(A11="","",COUNTIFS(Facturas!$A$2:$A$301,A11,Facturas!$G$2:$G$301,"&gt;0"))</f>
        <v/>
      </c>
    </row>
    <row r="12">
      <c r="D12" s="3">
        <f>IF(A12="","",SUMIFS(Facturas!$G$2:$G$301,Facturas!$A$2:$A$301,A12))</f>
        <v/>
      </c>
      <c r="E12">
        <f>IF(A12="","",IF(G12&gt;0,"vencido","activo"))</f>
        <v/>
      </c>
      <c r="G12" s="3">
        <f>IF(A12="","",SUMIFS(Facturas!$G$2:$G$301,Facturas!$A$2:$A$301,A12,Facturas!$H$2:$H$301,"&gt;0"))</f>
        <v/>
      </c>
      <c r="H12">
        <f>IF(A12="","",COUNTIFS(Facturas!$A$2:$A$301,A12,Facturas!$G$2:$G$301,"&gt;0"))</f>
        <v/>
      </c>
    </row>
    <row r="13">
      <c r="D13" s="3">
        <f>IF(A13="","",SUMIFS(Facturas!$G$2:$G$301,Facturas!$A$2:$A$301,A13))</f>
        <v/>
      </c>
      <c r="E13">
        <f>IF(A13="","",IF(G13&gt;0,"vencido","activo"))</f>
        <v/>
      </c>
      <c r="G13" s="3">
        <f>IF(A13="","",SUMIFS(Facturas!$G$2:$G$301,Facturas!$A$2:$A$301,A13,Facturas!$H$2:$H$301,"&gt;0"))</f>
        <v/>
      </c>
      <c r="H13">
        <f>IF(A13="","",COUNTIFS(Facturas!$A$2:$A$301,A13,Facturas!$G$2:$G$301,"&gt;0"))</f>
        <v/>
      </c>
    </row>
    <row r="14">
      <c r="D14" s="3">
        <f>IF(A14="","",SUMIFS(Facturas!$G$2:$G$301,Facturas!$A$2:$A$301,A14))</f>
        <v/>
      </c>
      <c r="E14">
        <f>IF(A14="","",IF(G14&gt;0,"vencido","activo"))</f>
        <v/>
      </c>
      <c r="G14" s="3">
        <f>IF(A14="","",SUMIFS(Facturas!$G$2:$G$301,Facturas!$A$2:$A$301,A14,Facturas!$H$2:$H$301,"&gt;0"))</f>
        <v/>
      </c>
      <c r="H14">
        <f>IF(A14="","",COUNTIFS(Facturas!$A$2:$A$301,A14,Facturas!$G$2:$G$301,"&gt;0"))</f>
        <v/>
      </c>
    </row>
    <row r="15">
      <c r="D15" s="3">
        <f>IF(A15="","",SUMIFS(Facturas!$G$2:$G$301,Facturas!$A$2:$A$301,A15))</f>
        <v/>
      </c>
      <c r="E15">
        <f>IF(A15="","",IF(G15&gt;0,"vencido","activo"))</f>
        <v/>
      </c>
      <c r="G15" s="3">
        <f>IF(A15="","",SUMIFS(Facturas!$G$2:$G$301,Facturas!$A$2:$A$301,A15,Facturas!$H$2:$H$301,"&gt;0"))</f>
        <v/>
      </c>
      <c r="H15">
        <f>IF(A15="","",COUNTIFS(Facturas!$A$2:$A$301,A15,Facturas!$G$2:$G$301,"&gt;0"))</f>
        <v/>
      </c>
    </row>
    <row r="16">
      <c r="D16" s="3">
        <f>IF(A16="","",SUMIFS(Facturas!$G$2:$G$301,Facturas!$A$2:$A$301,A16))</f>
        <v/>
      </c>
      <c r="E16">
        <f>IF(A16="","",IF(G16&gt;0,"vencido","activo"))</f>
        <v/>
      </c>
      <c r="G16" s="3">
        <f>IF(A16="","",SUMIFS(Facturas!$G$2:$G$301,Facturas!$A$2:$A$301,A16,Facturas!$H$2:$H$301,"&gt;0"))</f>
        <v/>
      </c>
      <c r="H16">
        <f>IF(A16="","",COUNTIFS(Facturas!$A$2:$A$301,A16,Facturas!$G$2:$G$301,"&gt;0"))</f>
        <v/>
      </c>
    </row>
    <row r="17">
      <c r="D17" s="3">
        <f>IF(A17="","",SUMIFS(Facturas!$G$2:$G$301,Facturas!$A$2:$A$301,A17))</f>
        <v/>
      </c>
      <c r="E17">
        <f>IF(A17="","",IF(G17&gt;0,"vencido","activo"))</f>
        <v/>
      </c>
      <c r="G17" s="3">
        <f>IF(A17="","",SUMIFS(Facturas!$G$2:$G$301,Facturas!$A$2:$A$301,A17,Facturas!$H$2:$H$301,"&gt;0"))</f>
        <v/>
      </c>
      <c r="H17">
        <f>IF(A17="","",COUNTIFS(Facturas!$A$2:$A$301,A17,Facturas!$G$2:$G$301,"&gt;0"))</f>
        <v/>
      </c>
    </row>
    <row r="18">
      <c r="D18" s="3">
        <f>IF(A18="","",SUMIFS(Facturas!$G$2:$G$301,Facturas!$A$2:$A$301,A18))</f>
        <v/>
      </c>
      <c r="E18">
        <f>IF(A18="","",IF(G18&gt;0,"vencido","activo"))</f>
        <v/>
      </c>
      <c r="G18" s="3">
        <f>IF(A18="","",SUMIFS(Facturas!$G$2:$G$301,Facturas!$A$2:$A$301,A18,Facturas!$H$2:$H$301,"&gt;0"))</f>
        <v/>
      </c>
      <c r="H18">
        <f>IF(A18="","",COUNTIFS(Facturas!$A$2:$A$301,A18,Facturas!$G$2:$G$301,"&gt;0"))</f>
        <v/>
      </c>
    </row>
    <row r="19">
      <c r="D19" s="3">
        <f>IF(A19="","",SUMIFS(Facturas!$G$2:$G$301,Facturas!$A$2:$A$301,A19))</f>
        <v/>
      </c>
      <c r="E19">
        <f>IF(A19="","",IF(G19&gt;0,"vencido","activo"))</f>
        <v/>
      </c>
      <c r="G19" s="3">
        <f>IF(A19="","",SUMIFS(Facturas!$G$2:$G$301,Facturas!$A$2:$A$301,A19,Facturas!$H$2:$H$301,"&gt;0"))</f>
        <v/>
      </c>
      <c r="H19">
        <f>IF(A19="","",COUNTIFS(Facturas!$A$2:$A$301,A19,Facturas!$G$2:$G$301,"&gt;0"))</f>
        <v/>
      </c>
    </row>
    <row r="20">
      <c r="D20" s="3">
        <f>IF(A20="","",SUMIFS(Facturas!$G$2:$G$301,Facturas!$A$2:$A$301,A20))</f>
        <v/>
      </c>
      <c r="E20">
        <f>IF(A20="","",IF(G20&gt;0,"vencido","activo"))</f>
        <v/>
      </c>
      <c r="G20" s="3">
        <f>IF(A20="","",SUMIFS(Facturas!$G$2:$G$301,Facturas!$A$2:$A$301,A20,Facturas!$H$2:$H$301,"&gt;0"))</f>
        <v/>
      </c>
      <c r="H20">
        <f>IF(A20="","",COUNTIFS(Facturas!$A$2:$A$301,A20,Facturas!$G$2:$G$301,"&gt;0"))</f>
        <v/>
      </c>
    </row>
    <row r="21">
      <c r="D21" s="3">
        <f>IF(A21="","",SUMIFS(Facturas!$G$2:$G$301,Facturas!$A$2:$A$301,A21))</f>
        <v/>
      </c>
      <c r="E21">
        <f>IF(A21="","",IF(G21&gt;0,"vencido","activo"))</f>
        <v/>
      </c>
      <c r="G21" s="3">
        <f>IF(A21="","",SUMIFS(Facturas!$G$2:$G$301,Facturas!$A$2:$A$301,A21,Facturas!$H$2:$H$301,"&gt;0"))</f>
        <v/>
      </c>
      <c r="H21">
        <f>IF(A21="","",COUNTIFS(Facturas!$A$2:$A$301,A21,Facturas!$G$2:$G$301,"&gt;0"))</f>
        <v/>
      </c>
    </row>
    <row r="22">
      <c r="D22" s="3">
        <f>IF(A22="","",SUMIFS(Facturas!$G$2:$G$301,Facturas!$A$2:$A$301,A22))</f>
        <v/>
      </c>
      <c r="E22">
        <f>IF(A22="","",IF(G22&gt;0,"vencido","activo"))</f>
        <v/>
      </c>
      <c r="G22" s="3">
        <f>IF(A22="","",SUMIFS(Facturas!$G$2:$G$301,Facturas!$A$2:$A$301,A22,Facturas!$H$2:$H$301,"&gt;0"))</f>
        <v/>
      </c>
      <c r="H22">
        <f>IF(A22="","",COUNTIFS(Facturas!$A$2:$A$301,A22,Facturas!$G$2:$G$301,"&gt;0"))</f>
        <v/>
      </c>
    </row>
    <row r="23">
      <c r="D23" s="3">
        <f>IF(A23="","",SUMIFS(Facturas!$G$2:$G$301,Facturas!$A$2:$A$301,A23))</f>
        <v/>
      </c>
      <c r="E23">
        <f>IF(A23="","",IF(G23&gt;0,"vencido","activo"))</f>
        <v/>
      </c>
      <c r="G23" s="3">
        <f>IF(A23="","",SUMIFS(Facturas!$G$2:$G$301,Facturas!$A$2:$A$301,A23,Facturas!$H$2:$H$301,"&gt;0"))</f>
        <v/>
      </c>
      <c r="H23">
        <f>IF(A23="","",COUNTIFS(Facturas!$A$2:$A$301,A23,Facturas!$G$2:$G$301,"&gt;0"))</f>
        <v/>
      </c>
    </row>
    <row r="24">
      <c r="D24" s="3">
        <f>IF(A24="","",SUMIFS(Facturas!$G$2:$G$301,Facturas!$A$2:$A$301,A24))</f>
        <v/>
      </c>
      <c r="E24">
        <f>IF(A24="","",IF(G24&gt;0,"vencido","activo"))</f>
        <v/>
      </c>
      <c r="G24" s="3">
        <f>IF(A24="","",SUMIFS(Facturas!$G$2:$G$301,Facturas!$A$2:$A$301,A24,Facturas!$H$2:$H$301,"&gt;0"))</f>
        <v/>
      </c>
      <c r="H24">
        <f>IF(A24="","",COUNTIFS(Facturas!$A$2:$A$301,A24,Facturas!$G$2:$G$301,"&gt;0"))</f>
        <v/>
      </c>
    </row>
    <row r="25">
      <c r="D25" s="3">
        <f>IF(A25="","",SUMIFS(Facturas!$G$2:$G$301,Facturas!$A$2:$A$301,A25))</f>
        <v/>
      </c>
      <c r="E25">
        <f>IF(A25="","",IF(G25&gt;0,"vencido","activo"))</f>
        <v/>
      </c>
      <c r="G25" s="3">
        <f>IF(A25="","",SUMIFS(Facturas!$G$2:$G$301,Facturas!$A$2:$A$301,A25,Facturas!$H$2:$H$301,"&gt;0"))</f>
        <v/>
      </c>
      <c r="H25">
        <f>IF(A25="","",COUNTIFS(Facturas!$A$2:$A$301,A25,Facturas!$G$2:$G$301,"&gt;0"))</f>
        <v/>
      </c>
    </row>
    <row r="26">
      <c r="D26" s="3">
        <f>IF(A26="","",SUMIFS(Facturas!$G$2:$G$301,Facturas!$A$2:$A$301,A26))</f>
        <v/>
      </c>
      <c r="E26">
        <f>IF(A26="","",IF(G26&gt;0,"vencido","activo"))</f>
        <v/>
      </c>
      <c r="G26" s="3">
        <f>IF(A26="","",SUMIFS(Facturas!$G$2:$G$301,Facturas!$A$2:$A$301,A26,Facturas!$H$2:$H$301,"&gt;0"))</f>
        <v/>
      </c>
      <c r="H26">
        <f>IF(A26="","",COUNTIFS(Facturas!$A$2:$A$301,A26,Facturas!$G$2:$G$301,"&gt;0"))</f>
        <v/>
      </c>
    </row>
    <row r="27">
      <c r="D27" s="3">
        <f>IF(A27="","",SUMIFS(Facturas!$G$2:$G$301,Facturas!$A$2:$A$301,A27))</f>
        <v/>
      </c>
      <c r="E27">
        <f>IF(A27="","",IF(G27&gt;0,"vencido","activo"))</f>
        <v/>
      </c>
      <c r="G27" s="3">
        <f>IF(A27="","",SUMIFS(Facturas!$G$2:$G$301,Facturas!$A$2:$A$301,A27,Facturas!$H$2:$H$301,"&gt;0"))</f>
        <v/>
      </c>
      <c r="H27">
        <f>IF(A27="","",COUNTIFS(Facturas!$A$2:$A$301,A27,Facturas!$G$2:$G$301,"&gt;0"))</f>
        <v/>
      </c>
    </row>
    <row r="28">
      <c r="D28" s="3">
        <f>IF(A28="","",SUMIFS(Facturas!$G$2:$G$301,Facturas!$A$2:$A$301,A28))</f>
        <v/>
      </c>
      <c r="E28">
        <f>IF(A28="","",IF(G28&gt;0,"vencido","activo"))</f>
        <v/>
      </c>
      <c r="G28" s="3">
        <f>IF(A28="","",SUMIFS(Facturas!$G$2:$G$301,Facturas!$A$2:$A$301,A28,Facturas!$H$2:$H$301,"&gt;0"))</f>
        <v/>
      </c>
      <c r="H28">
        <f>IF(A28="","",COUNTIFS(Facturas!$A$2:$A$301,A28,Facturas!$G$2:$G$301,"&gt;0"))</f>
        <v/>
      </c>
    </row>
    <row r="29">
      <c r="D29" s="3">
        <f>IF(A29="","",SUMIFS(Facturas!$G$2:$G$301,Facturas!$A$2:$A$301,A29))</f>
        <v/>
      </c>
      <c r="E29">
        <f>IF(A29="","",IF(G29&gt;0,"vencido","activo"))</f>
        <v/>
      </c>
      <c r="G29" s="3">
        <f>IF(A29="","",SUMIFS(Facturas!$G$2:$G$301,Facturas!$A$2:$A$301,A29,Facturas!$H$2:$H$301,"&gt;0"))</f>
        <v/>
      </c>
      <c r="H29">
        <f>IF(A29="","",COUNTIFS(Facturas!$A$2:$A$301,A29,Facturas!$G$2:$G$301,"&gt;0"))</f>
        <v/>
      </c>
    </row>
    <row r="30">
      <c r="D30" s="3">
        <f>IF(A30="","",SUMIFS(Facturas!$G$2:$G$301,Facturas!$A$2:$A$301,A30))</f>
        <v/>
      </c>
      <c r="E30">
        <f>IF(A30="","",IF(G30&gt;0,"vencido","activo"))</f>
        <v/>
      </c>
      <c r="G30" s="3">
        <f>IF(A30="","",SUMIFS(Facturas!$G$2:$G$301,Facturas!$A$2:$A$301,A30,Facturas!$H$2:$H$301,"&gt;0"))</f>
        <v/>
      </c>
      <c r="H30">
        <f>IF(A30="","",COUNTIFS(Facturas!$A$2:$A$301,A30,Facturas!$G$2:$G$301,"&gt;0"))</f>
        <v/>
      </c>
    </row>
    <row r="31">
      <c r="D31" s="3">
        <f>IF(A31="","",SUMIFS(Facturas!$G$2:$G$301,Facturas!$A$2:$A$301,A31))</f>
        <v/>
      </c>
      <c r="E31">
        <f>IF(A31="","",IF(G31&gt;0,"vencido","activo"))</f>
        <v/>
      </c>
      <c r="G31" s="3">
        <f>IF(A31="","",SUMIFS(Facturas!$G$2:$G$301,Facturas!$A$2:$A$301,A31,Facturas!$H$2:$H$301,"&gt;0"))</f>
        <v/>
      </c>
      <c r="H31">
        <f>IF(A31="","",COUNTIFS(Facturas!$A$2:$A$301,A31,Facturas!$G$2:$G$301,"&gt;0"))</f>
        <v/>
      </c>
    </row>
    <row r="32">
      <c r="D32" s="3">
        <f>IF(A32="","",SUMIFS(Facturas!$G$2:$G$301,Facturas!$A$2:$A$301,A32))</f>
        <v/>
      </c>
      <c r="E32">
        <f>IF(A32="","",IF(G32&gt;0,"vencido","activo"))</f>
        <v/>
      </c>
      <c r="G32" s="3">
        <f>IF(A32="","",SUMIFS(Facturas!$G$2:$G$301,Facturas!$A$2:$A$301,A32,Facturas!$H$2:$H$301,"&gt;0"))</f>
        <v/>
      </c>
      <c r="H32">
        <f>IF(A32="","",COUNTIFS(Facturas!$A$2:$A$301,A32,Facturas!$G$2:$G$301,"&gt;0"))</f>
        <v/>
      </c>
    </row>
    <row r="33">
      <c r="D33" s="3">
        <f>IF(A33="","",SUMIFS(Facturas!$G$2:$G$301,Facturas!$A$2:$A$301,A33))</f>
        <v/>
      </c>
      <c r="E33">
        <f>IF(A33="","",IF(G33&gt;0,"vencido","activo"))</f>
        <v/>
      </c>
      <c r="G33" s="3">
        <f>IF(A33="","",SUMIFS(Facturas!$G$2:$G$301,Facturas!$A$2:$A$301,A33,Facturas!$H$2:$H$301,"&gt;0"))</f>
        <v/>
      </c>
      <c r="H33">
        <f>IF(A33="","",COUNTIFS(Facturas!$A$2:$A$301,A33,Facturas!$G$2:$G$301,"&gt;0"))</f>
        <v/>
      </c>
    </row>
    <row r="34">
      <c r="D34" s="3">
        <f>IF(A34="","",SUMIFS(Facturas!$G$2:$G$301,Facturas!$A$2:$A$301,A34))</f>
        <v/>
      </c>
      <c r="E34">
        <f>IF(A34="","",IF(G34&gt;0,"vencido","activo"))</f>
        <v/>
      </c>
      <c r="G34" s="3">
        <f>IF(A34="","",SUMIFS(Facturas!$G$2:$G$301,Facturas!$A$2:$A$301,A34,Facturas!$H$2:$H$301,"&gt;0"))</f>
        <v/>
      </c>
      <c r="H34">
        <f>IF(A34="","",COUNTIFS(Facturas!$A$2:$A$301,A34,Facturas!$G$2:$G$301,"&gt;0"))</f>
        <v/>
      </c>
    </row>
    <row r="35">
      <c r="D35" s="3">
        <f>IF(A35="","",SUMIFS(Facturas!$G$2:$G$301,Facturas!$A$2:$A$301,A35))</f>
        <v/>
      </c>
      <c r="E35">
        <f>IF(A35="","",IF(G35&gt;0,"vencido","activo"))</f>
        <v/>
      </c>
      <c r="G35" s="3">
        <f>IF(A35="","",SUMIFS(Facturas!$G$2:$G$301,Facturas!$A$2:$A$301,A35,Facturas!$H$2:$H$301,"&gt;0"))</f>
        <v/>
      </c>
      <c r="H35">
        <f>IF(A35="","",COUNTIFS(Facturas!$A$2:$A$301,A35,Facturas!$G$2:$G$301,"&gt;0"))</f>
        <v/>
      </c>
    </row>
    <row r="36">
      <c r="D36" s="3">
        <f>IF(A36="","",SUMIFS(Facturas!$G$2:$G$301,Facturas!$A$2:$A$301,A36))</f>
        <v/>
      </c>
      <c r="E36">
        <f>IF(A36="","",IF(G36&gt;0,"vencido","activo"))</f>
        <v/>
      </c>
      <c r="G36" s="3">
        <f>IF(A36="","",SUMIFS(Facturas!$G$2:$G$301,Facturas!$A$2:$A$301,A36,Facturas!$H$2:$H$301,"&gt;0"))</f>
        <v/>
      </c>
      <c r="H36">
        <f>IF(A36="","",COUNTIFS(Facturas!$A$2:$A$301,A36,Facturas!$G$2:$G$301,"&gt;0"))</f>
        <v/>
      </c>
    </row>
    <row r="37">
      <c r="D37" s="3">
        <f>IF(A37="","",SUMIFS(Facturas!$G$2:$G$301,Facturas!$A$2:$A$301,A37))</f>
        <v/>
      </c>
      <c r="E37">
        <f>IF(A37="","",IF(G37&gt;0,"vencido","activo"))</f>
        <v/>
      </c>
      <c r="G37" s="3">
        <f>IF(A37="","",SUMIFS(Facturas!$G$2:$G$301,Facturas!$A$2:$A$301,A37,Facturas!$H$2:$H$301,"&gt;0"))</f>
        <v/>
      </c>
      <c r="H37">
        <f>IF(A37="","",COUNTIFS(Facturas!$A$2:$A$301,A37,Facturas!$G$2:$G$301,"&gt;0"))</f>
        <v/>
      </c>
    </row>
    <row r="38">
      <c r="D38" s="3">
        <f>IF(A38="","",SUMIFS(Facturas!$G$2:$G$301,Facturas!$A$2:$A$301,A38))</f>
        <v/>
      </c>
      <c r="E38">
        <f>IF(A38="","",IF(G38&gt;0,"vencido","activo"))</f>
        <v/>
      </c>
      <c r="G38" s="3">
        <f>IF(A38="","",SUMIFS(Facturas!$G$2:$G$301,Facturas!$A$2:$A$301,A38,Facturas!$H$2:$H$301,"&gt;0"))</f>
        <v/>
      </c>
      <c r="H38">
        <f>IF(A38="","",COUNTIFS(Facturas!$A$2:$A$301,A38,Facturas!$G$2:$G$301,"&gt;0"))</f>
        <v/>
      </c>
    </row>
    <row r="39">
      <c r="D39" s="3">
        <f>IF(A39="","",SUMIFS(Facturas!$G$2:$G$301,Facturas!$A$2:$A$301,A39))</f>
        <v/>
      </c>
      <c r="E39">
        <f>IF(A39="","",IF(G39&gt;0,"vencido","activo"))</f>
        <v/>
      </c>
      <c r="G39" s="3">
        <f>IF(A39="","",SUMIFS(Facturas!$G$2:$G$301,Facturas!$A$2:$A$301,A39,Facturas!$H$2:$H$301,"&gt;0"))</f>
        <v/>
      </c>
      <c r="H39">
        <f>IF(A39="","",COUNTIFS(Facturas!$A$2:$A$301,A39,Facturas!$G$2:$G$301,"&gt;0"))</f>
        <v/>
      </c>
    </row>
    <row r="40">
      <c r="D40" s="3">
        <f>IF(A40="","",SUMIFS(Facturas!$G$2:$G$301,Facturas!$A$2:$A$301,A40))</f>
        <v/>
      </c>
      <c r="E40">
        <f>IF(A40="","",IF(G40&gt;0,"vencido","activo"))</f>
        <v/>
      </c>
      <c r="G40" s="3">
        <f>IF(A40="","",SUMIFS(Facturas!$G$2:$G$301,Facturas!$A$2:$A$301,A40,Facturas!$H$2:$H$301,"&gt;0"))</f>
        <v/>
      </c>
      <c r="H40">
        <f>IF(A40="","",COUNTIFS(Facturas!$A$2:$A$301,A40,Facturas!$G$2:$G$301,"&gt;0"))</f>
        <v/>
      </c>
    </row>
    <row r="41">
      <c r="D41" s="3">
        <f>IF(A41="","",SUMIFS(Facturas!$G$2:$G$301,Facturas!$A$2:$A$301,A41))</f>
        <v/>
      </c>
      <c r="E41">
        <f>IF(A41="","",IF(G41&gt;0,"vencido","activo"))</f>
        <v/>
      </c>
      <c r="G41" s="3">
        <f>IF(A41="","",SUMIFS(Facturas!$G$2:$G$301,Facturas!$A$2:$A$301,A41,Facturas!$H$2:$H$301,"&gt;0"))</f>
        <v/>
      </c>
      <c r="H41">
        <f>IF(A41="","",COUNTIFS(Facturas!$A$2:$A$301,A41,Facturas!$G$2:$G$301,"&gt;0"))</f>
        <v/>
      </c>
    </row>
    <row r="42">
      <c r="D42" s="3">
        <f>IF(A42="","",SUMIFS(Facturas!$G$2:$G$301,Facturas!$A$2:$A$301,A42))</f>
        <v/>
      </c>
      <c r="E42">
        <f>IF(A42="","",IF(G42&gt;0,"vencido","activo"))</f>
        <v/>
      </c>
      <c r="G42" s="3">
        <f>IF(A42="","",SUMIFS(Facturas!$G$2:$G$301,Facturas!$A$2:$A$301,A42,Facturas!$H$2:$H$301,"&gt;0"))</f>
        <v/>
      </c>
      <c r="H42">
        <f>IF(A42="","",COUNTIFS(Facturas!$A$2:$A$301,A42,Facturas!$G$2:$G$301,"&gt;0"))</f>
        <v/>
      </c>
    </row>
    <row r="43">
      <c r="D43" s="3">
        <f>IF(A43="","",SUMIFS(Facturas!$G$2:$G$301,Facturas!$A$2:$A$301,A43))</f>
        <v/>
      </c>
      <c r="E43">
        <f>IF(A43="","",IF(G43&gt;0,"vencido","activo"))</f>
        <v/>
      </c>
      <c r="G43" s="3">
        <f>IF(A43="","",SUMIFS(Facturas!$G$2:$G$301,Facturas!$A$2:$A$301,A43,Facturas!$H$2:$H$301,"&gt;0"))</f>
        <v/>
      </c>
      <c r="H43">
        <f>IF(A43="","",COUNTIFS(Facturas!$A$2:$A$301,A43,Facturas!$G$2:$G$301,"&gt;0"))</f>
        <v/>
      </c>
    </row>
    <row r="44">
      <c r="D44" s="3">
        <f>IF(A44="","",SUMIFS(Facturas!$G$2:$G$301,Facturas!$A$2:$A$301,A44))</f>
        <v/>
      </c>
      <c r="E44">
        <f>IF(A44="","",IF(G44&gt;0,"vencido","activo"))</f>
        <v/>
      </c>
      <c r="G44" s="3">
        <f>IF(A44="","",SUMIFS(Facturas!$G$2:$G$301,Facturas!$A$2:$A$301,A44,Facturas!$H$2:$H$301,"&gt;0"))</f>
        <v/>
      </c>
      <c r="H44">
        <f>IF(A44="","",COUNTIFS(Facturas!$A$2:$A$301,A44,Facturas!$G$2:$G$301,"&gt;0"))</f>
        <v/>
      </c>
    </row>
    <row r="45">
      <c r="D45" s="3">
        <f>IF(A45="","",SUMIFS(Facturas!$G$2:$G$301,Facturas!$A$2:$A$301,A45))</f>
        <v/>
      </c>
      <c r="E45">
        <f>IF(A45="","",IF(G45&gt;0,"vencido","activo"))</f>
        <v/>
      </c>
      <c r="G45" s="3">
        <f>IF(A45="","",SUMIFS(Facturas!$G$2:$G$301,Facturas!$A$2:$A$301,A45,Facturas!$H$2:$H$301,"&gt;0"))</f>
        <v/>
      </c>
      <c r="H45">
        <f>IF(A45="","",COUNTIFS(Facturas!$A$2:$A$301,A45,Facturas!$G$2:$G$301,"&gt;0"))</f>
        <v/>
      </c>
    </row>
    <row r="46">
      <c r="D46" s="3">
        <f>IF(A46="","",SUMIFS(Facturas!$G$2:$G$301,Facturas!$A$2:$A$301,A46))</f>
        <v/>
      </c>
      <c r="E46">
        <f>IF(A46="","",IF(G46&gt;0,"vencido","activo"))</f>
        <v/>
      </c>
      <c r="G46" s="3">
        <f>IF(A46="","",SUMIFS(Facturas!$G$2:$G$301,Facturas!$A$2:$A$301,A46,Facturas!$H$2:$H$301,"&gt;0"))</f>
        <v/>
      </c>
      <c r="H46">
        <f>IF(A46="","",COUNTIFS(Facturas!$A$2:$A$301,A46,Facturas!$G$2:$G$301,"&gt;0"))</f>
        <v/>
      </c>
    </row>
    <row r="47">
      <c r="D47" s="3">
        <f>IF(A47="","",SUMIFS(Facturas!$G$2:$G$301,Facturas!$A$2:$A$301,A47))</f>
        <v/>
      </c>
      <c r="E47">
        <f>IF(A47="","",IF(G47&gt;0,"vencido","activo"))</f>
        <v/>
      </c>
      <c r="G47" s="3">
        <f>IF(A47="","",SUMIFS(Facturas!$G$2:$G$301,Facturas!$A$2:$A$301,A47,Facturas!$H$2:$H$301,"&gt;0"))</f>
        <v/>
      </c>
      <c r="H47">
        <f>IF(A47="","",COUNTIFS(Facturas!$A$2:$A$301,A47,Facturas!$G$2:$G$301,"&gt;0"))</f>
        <v/>
      </c>
    </row>
    <row r="48">
      <c r="D48" s="3">
        <f>IF(A48="","",SUMIFS(Facturas!$G$2:$G$301,Facturas!$A$2:$A$301,A48))</f>
        <v/>
      </c>
      <c r="E48">
        <f>IF(A48="","",IF(G48&gt;0,"vencido","activo"))</f>
        <v/>
      </c>
      <c r="G48" s="3">
        <f>IF(A48="","",SUMIFS(Facturas!$G$2:$G$301,Facturas!$A$2:$A$301,A48,Facturas!$H$2:$H$301,"&gt;0"))</f>
        <v/>
      </c>
      <c r="H48">
        <f>IF(A48="","",COUNTIFS(Facturas!$A$2:$A$301,A48,Facturas!$G$2:$G$301,"&gt;0"))</f>
        <v/>
      </c>
    </row>
    <row r="49">
      <c r="D49" s="3">
        <f>IF(A49="","",SUMIFS(Facturas!$G$2:$G$301,Facturas!$A$2:$A$301,A49))</f>
        <v/>
      </c>
      <c r="E49">
        <f>IF(A49="","",IF(G49&gt;0,"vencido","activo"))</f>
        <v/>
      </c>
      <c r="G49" s="3">
        <f>IF(A49="","",SUMIFS(Facturas!$G$2:$G$301,Facturas!$A$2:$A$301,A49,Facturas!$H$2:$H$301,"&gt;0"))</f>
        <v/>
      </c>
      <c r="H49">
        <f>IF(A49="","",COUNTIFS(Facturas!$A$2:$A$301,A49,Facturas!$G$2:$G$301,"&gt;0"))</f>
        <v/>
      </c>
    </row>
    <row r="50">
      <c r="D50" s="3">
        <f>IF(A50="","",SUMIFS(Facturas!$G$2:$G$301,Facturas!$A$2:$A$301,A50))</f>
        <v/>
      </c>
      <c r="E50">
        <f>IF(A50="","",IF(G50&gt;0,"vencido","activo"))</f>
        <v/>
      </c>
      <c r="G50" s="3">
        <f>IF(A50="","",SUMIFS(Facturas!$G$2:$G$301,Facturas!$A$2:$A$301,A50,Facturas!$H$2:$H$301,"&gt;0"))</f>
        <v/>
      </c>
      <c r="H50">
        <f>IF(A50="","",COUNTIFS(Facturas!$A$2:$A$301,A50,Facturas!$G$2:$G$301,"&gt;0"))</f>
        <v/>
      </c>
    </row>
    <row r="51">
      <c r="D51" s="3">
        <f>IF(A51="","",SUMIFS(Facturas!$G$2:$G$301,Facturas!$A$2:$A$301,A51))</f>
        <v/>
      </c>
      <c r="E51">
        <f>IF(A51="","",IF(G51&gt;0,"vencido","activo"))</f>
        <v/>
      </c>
      <c r="G51" s="3">
        <f>IF(A51="","",SUMIFS(Facturas!$G$2:$G$301,Facturas!$A$2:$A$301,A51,Facturas!$H$2:$H$301,"&gt;0"))</f>
        <v/>
      </c>
      <c r="H51">
        <f>IF(A51="","",COUNTIFS(Facturas!$A$2:$A$301,A51,Facturas!$G$2:$G$301,"&gt;0"))</f>
        <v/>
      </c>
    </row>
    <row r="52">
      <c r="D52" s="3">
        <f>IF(A52="","",SUMIFS(Facturas!$G$2:$G$301,Facturas!$A$2:$A$301,A52))</f>
        <v/>
      </c>
      <c r="E52">
        <f>IF(A52="","",IF(G52&gt;0,"vencido","activo"))</f>
        <v/>
      </c>
      <c r="G52" s="3">
        <f>IF(A52="","",SUMIFS(Facturas!$G$2:$G$301,Facturas!$A$2:$A$301,A52,Facturas!$H$2:$H$301,"&gt;0"))</f>
        <v/>
      </c>
      <c r="H52">
        <f>IF(A52="","",COUNTIFS(Facturas!$A$2:$A$301,A52,Facturas!$G$2:$G$301,"&gt;0"))</f>
        <v/>
      </c>
    </row>
    <row r="53">
      <c r="D53" s="3">
        <f>IF(A53="","",SUMIFS(Facturas!$G$2:$G$301,Facturas!$A$2:$A$301,A53))</f>
        <v/>
      </c>
      <c r="E53">
        <f>IF(A53="","",IF(G53&gt;0,"vencido","activo"))</f>
        <v/>
      </c>
      <c r="G53" s="3">
        <f>IF(A53="","",SUMIFS(Facturas!$G$2:$G$301,Facturas!$A$2:$A$301,A53,Facturas!$H$2:$H$301,"&gt;0"))</f>
        <v/>
      </c>
      <c r="H53">
        <f>IF(A53="","",COUNTIFS(Facturas!$A$2:$A$301,A53,Facturas!$G$2:$G$301,"&gt;0"))</f>
        <v/>
      </c>
    </row>
    <row r="54">
      <c r="D54" s="3">
        <f>IF(A54="","",SUMIFS(Facturas!$G$2:$G$301,Facturas!$A$2:$A$301,A54))</f>
        <v/>
      </c>
      <c r="E54">
        <f>IF(A54="","",IF(G54&gt;0,"vencido","activo"))</f>
        <v/>
      </c>
      <c r="G54" s="3">
        <f>IF(A54="","",SUMIFS(Facturas!$G$2:$G$301,Facturas!$A$2:$A$301,A54,Facturas!$H$2:$H$301,"&gt;0"))</f>
        <v/>
      </c>
      <c r="H54">
        <f>IF(A54="","",COUNTIFS(Facturas!$A$2:$A$301,A54,Facturas!$G$2:$G$301,"&gt;0"))</f>
        <v/>
      </c>
    </row>
    <row r="55">
      <c r="D55" s="3">
        <f>IF(A55="","",SUMIFS(Facturas!$G$2:$G$301,Facturas!$A$2:$A$301,A55))</f>
        <v/>
      </c>
      <c r="E55">
        <f>IF(A55="","",IF(G55&gt;0,"vencido","activo"))</f>
        <v/>
      </c>
      <c r="G55" s="3">
        <f>IF(A55="","",SUMIFS(Facturas!$G$2:$G$301,Facturas!$A$2:$A$301,A55,Facturas!$H$2:$H$301,"&gt;0"))</f>
        <v/>
      </c>
      <c r="H55">
        <f>IF(A55="","",COUNTIFS(Facturas!$A$2:$A$301,A55,Facturas!$G$2:$G$301,"&gt;0"))</f>
        <v/>
      </c>
    </row>
    <row r="56">
      <c r="D56" s="3">
        <f>IF(A56="","",SUMIFS(Facturas!$G$2:$G$301,Facturas!$A$2:$A$301,A56))</f>
        <v/>
      </c>
      <c r="E56">
        <f>IF(A56="","",IF(G56&gt;0,"vencido","activo"))</f>
        <v/>
      </c>
      <c r="G56" s="3">
        <f>IF(A56="","",SUMIFS(Facturas!$G$2:$G$301,Facturas!$A$2:$A$301,A56,Facturas!$H$2:$H$301,"&gt;0"))</f>
        <v/>
      </c>
      <c r="H56">
        <f>IF(A56="","",COUNTIFS(Facturas!$A$2:$A$301,A56,Facturas!$G$2:$G$301,"&gt;0"))</f>
        <v/>
      </c>
    </row>
    <row r="57">
      <c r="D57" s="3">
        <f>IF(A57="","",SUMIFS(Facturas!$G$2:$G$301,Facturas!$A$2:$A$301,A57))</f>
        <v/>
      </c>
      <c r="E57">
        <f>IF(A57="","",IF(G57&gt;0,"vencido","activo"))</f>
        <v/>
      </c>
      <c r="G57" s="3">
        <f>IF(A57="","",SUMIFS(Facturas!$G$2:$G$301,Facturas!$A$2:$A$301,A57,Facturas!$H$2:$H$301,"&gt;0"))</f>
        <v/>
      </c>
      <c r="H57">
        <f>IF(A57="","",COUNTIFS(Facturas!$A$2:$A$301,A57,Facturas!$G$2:$G$301,"&gt;0"))</f>
        <v/>
      </c>
    </row>
    <row r="58">
      <c r="D58" s="3">
        <f>IF(A58="","",SUMIFS(Facturas!$G$2:$G$301,Facturas!$A$2:$A$301,A58))</f>
        <v/>
      </c>
      <c r="E58">
        <f>IF(A58="","",IF(G58&gt;0,"vencido","activo"))</f>
        <v/>
      </c>
      <c r="G58" s="3">
        <f>IF(A58="","",SUMIFS(Facturas!$G$2:$G$301,Facturas!$A$2:$A$301,A58,Facturas!$H$2:$H$301,"&gt;0"))</f>
        <v/>
      </c>
      <c r="H58">
        <f>IF(A58="","",COUNTIFS(Facturas!$A$2:$A$301,A58,Facturas!$G$2:$G$301,"&gt;0"))</f>
        <v/>
      </c>
    </row>
    <row r="59">
      <c r="D59" s="3">
        <f>IF(A59="","",SUMIFS(Facturas!$G$2:$G$301,Facturas!$A$2:$A$301,A59))</f>
        <v/>
      </c>
      <c r="E59">
        <f>IF(A59="","",IF(G59&gt;0,"vencido","activo"))</f>
        <v/>
      </c>
      <c r="G59" s="3">
        <f>IF(A59="","",SUMIFS(Facturas!$G$2:$G$301,Facturas!$A$2:$A$301,A59,Facturas!$H$2:$H$301,"&gt;0"))</f>
        <v/>
      </c>
      <c r="H59">
        <f>IF(A59="","",COUNTIFS(Facturas!$A$2:$A$301,A59,Facturas!$G$2:$G$301,"&gt;0"))</f>
        <v/>
      </c>
    </row>
    <row r="60">
      <c r="D60" s="3">
        <f>IF(A60="","",SUMIFS(Facturas!$G$2:$G$301,Facturas!$A$2:$A$301,A60))</f>
        <v/>
      </c>
      <c r="E60">
        <f>IF(A60="","",IF(G60&gt;0,"vencido","activo"))</f>
        <v/>
      </c>
      <c r="G60" s="3">
        <f>IF(A60="","",SUMIFS(Facturas!$G$2:$G$301,Facturas!$A$2:$A$301,A60,Facturas!$H$2:$H$301,"&gt;0"))</f>
        <v/>
      </c>
      <c r="H60">
        <f>IF(A60="","",COUNTIFS(Facturas!$A$2:$A$301,A60,Facturas!$G$2:$G$301,"&gt;0"))</f>
        <v/>
      </c>
    </row>
    <row r="61">
      <c r="D61" s="3">
        <f>IF(A61="","",SUMIFS(Facturas!$G$2:$G$301,Facturas!$A$2:$A$301,A61))</f>
        <v/>
      </c>
      <c r="E61">
        <f>IF(A61="","",IF(G61&gt;0,"vencido","activo"))</f>
        <v/>
      </c>
      <c r="G61" s="3">
        <f>IF(A61="","",SUMIFS(Facturas!$G$2:$G$301,Facturas!$A$2:$A$301,A61,Facturas!$H$2:$H$301,"&gt;0"))</f>
        <v/>
      </c>
      <c r="H61">
        <f>IF(A61="","",COUNTIFS(Facturas!$A$2:$A$301,A61,Facturas!$G$2:$G$301,"&gt;0"))</f>
        <v/>
      </c>
    </row>
  </sheetData>
  <dataValidations count="1">
    <dataValidation sqref="E2:E6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3" customWidth="1" min="3" max="3"/>
    <col width="13" customWidth="1" min="4" max="4"/>
    <col width="14" customWidth="1" min="5" max="5"/>
    <col width="14" customWidth="1" min="6" max="6"/>
    <col width="14" customWidth="1" min="7" max="7"/>
    <col width="10" customWidth="1" min="8" max="8"/>
    <col width="12" customWidth="1" min="9" max="9"/>
    <col width="14" customWidth="1" min="10" max="10"/>
    <col width="12" customWidth="1" min="11" max="11"/>
    <col width="36" customWidth="1" min="12" max="12"/>
    <col width="14" customWidth="1" min="13" max="13"/>
  </cols>
  <sheetData>
    <row r="1">
      <c r="A1" s="2" t="inlineStr">
        <is>
          <t>cliente</t>
        </is>
      </c>
      <c r="B1" s="2" t="inlineStr">
        <is>
          <t>documento</t>
        </is>
      </c>
      <c r="C1" s="2" t="inlineStr">
        <is>
          <t>fecha_emision</t>
        </is>
      </c>
      <c r="D1" s="2" t="inlineStr">
        <is>
          <t>fecha_vencimiento</t>
        </is>
      </c>
      <c r="E1" s="2" t="inlineStr">
        <is>
          <t>valor</t>
        </is>
      </c>
      <c r="F1" s="2" t="inlineStr">
        <is>
          <t>abonos</t>
        </is>
      </c>
      <c r="G1" s="1" t="inlineStr">
        <is>
          <t>saldo</t>
        </is>
      </c>
      <c r="H1" s="2" t="inlineStr">
        <is>
          <t>dias_vencidos</t>
        </is>
      </c>
      <c r="I1" s="2" t="inlineStr">
        <is>
          <t>edad</t>
        </is>
      </c>
      <c r="J1" s="2" t="inlineStr">
        <is>
          <t>ultimo_contacto</t>
        </is>
      </c>
      <c r="K1" s="2" t="inlineStr">
        <is>
          <t>canal</t>
        </is>
      </c>
      <c r="L1" s="2" t="inlineStr">
        <is>
          <t>compromiso</t>
        </is>
      </c>
      <c r="M1" s="2" t="inlineStr">
        <is>
          <t>fecha_compromiso</t>
        </is>
      </c>
    </row>
    <row r="2">
      <c r="A2" t="inlineStr">
        <is>
          <t>Ferretería El Tornillo S.A.S.</t>
        </is>
      </c>
      <c r="B2" t="inlineStr">
        <is>
          <t>FE-1021</t>
        </is>
      </c>
      <c r="C2" s="4" t="n">
        <v>46285</v>
      </c>
      <c r="D2" s="4" t="n">
        <v>46315</v>
      </c>
      <c r="E2" s="3" t="n">
        <v>4850000</v>
      </c>
      <c r="F2" s="3" t="n">
        <v>0</v>
      </c>
      <c r="G2" s="3">
        <f>IF(A2="","",N(E2)-N(F2))</f>
        <v/>
      </c>
      <c r="H2">
        <f>IF(A2="","",IF(G2&lt;=0,0,MAX(0,Ajustes!$B$1-D2)))</f>
        <v/>
      </c>
      <c r="I2">
        <f>IF(A2="","",IF(G2&lt;=0,"Pagada",IF(H2=0,"Corriente",IF(H2&lt;=30,"1 a 30",IF(H2&lt;=60,"31 a 60",IF(H2&lt;=90,"61 a 90","Más de 90"))))))</f>
        <v/>
      </c>
      <c r="J2" s="4" t="n"/>
      <c r="K2" t="inlineStr"/>
      <c r="L2" t="inlineStr"/>
      <c r="M2" s="4" t="n"/>
    </row>
    <row r="3">
      <c r="A3" t="inlineStr">
        <is>
          <t>Ferretería El Tornillo S.A.S.</t>
        </is>
      </c>
      <c r="B3" t="inlineStr">
        <is>
          <t>FE-0987</t>
        </is>
      </c>
      <c r="C3" s="4" t="n">
        <v>46262</v>
      </c>
      <c r="D3" s="4" t="n">
        <v>46292</v>
      </c>
      <c r="E3" s="3" t="n">
        <v>3200000</v>
      </c>
      <c r="F3" s="3" t="n">
        <v>1000000</v>
      </c>
      <c r="G3" s="3">
        <f>IF(A3="","",N(E3)-N(F3))</f>
        <v/>
      </c>
      <c r="H3">
        <f>IF(A3="","",IF(G3&lt;=0,0,MAX(0,Ajustes!$B$1-D3)))</f>
        <v/>
      </c>
      <c r="I3">
        <f>IF(A3="","",IF(G3&lt;=0,"Pagada",IF(H3=0,"Corriente",IF(H3&lt;=30,"1 a 30",IF(H3&lt;=60,"31 a 60",IF(H3&lt;=90,"61 a 90","Más de 90"))))))</f>
        <v/>
      </c>
      <c r="J3" s="4" t="n">
        <v>46301</v>
      </c>
      <c r="K3" t="inlineStr">
        <is>
          <t>WhatsApp</t>
        </is>
      </c>
      <c r="L3" t="inlineStr">
        <is>
          <t>Paga el saldo el viernes</t>
        </is>
      </c>
      <c r="M3" s="4" t="n">
        <v>46311</v>
      </c>
    </row>
    <row r="4">
      <c r="A4" t="inlineStr">
        <is>
          <t>Distribuciones Andina Ltda.</t>
        </is>
      </c>
      <c r="B4" t="inlineStr">
        <is>
          <t>FE-0955</t>
        </is>
      </c>
      <c r="C4" s="4" t="n">
        <v>46233</v>
      </c>
      <c r="D4" s="4" t="n">
        <v>46263</v>
      </c>
      <c r="E4" s="3" t="n">
        <v>12600000</v>
      </c>
      <c r="F4" s="3" t="n">
        <v>0</v>
      </c>
      <c r="G4" s="3">
        <f>IF(A4="","",N(E4)-N(F4))</f>
        <v/>
      </c>
      <c r="H4">
        <f>IF(A4="","",IF(G4&lt;=0,0,MAX(0,Ajustes!$B$1-D4)))</f>
        <v/>
      </c>
      <c r="I4">
        <f>IF(A4="","",IF(G4&lt;=0,"Pagada",IF(H4=0,"Corriente",IF(H4&lt;=30,"1 a 30",IF(H4&lt;=60,"31 a 60",IF(H4&lt;=90,"61 a 90","Más de 90"))))))</f>
        <v/>
      </c>
      <c r="J4" s="4" t="n">
        <v>46297</v>
      </c>
      <c r="K4" t="inlineStr">
        <is>
          <t>Correo</t>
        </is>
      </c>
      <c r="L4" t="inlineStr">
        <is>
          <t>Factura retenida en tesorería; piden copia</t>
        </is>
      </c>
      <c r="M4" s="4" t="n">
        <v>46304</v>
      </c>
    </row>
    <row r="5">
      <c r="A5" t="inlineStr">
        <is>
          <t>Distribuciones Andina Ltda.</t>
        </is>
      </c>
      <c r="B5" t="inlineStr">
        <is>
          <t>FE-1003</t>
        </is>
      </c>
      <c r="C5" s="4" t="n">
        <v>46270</v>
      </c>
      <c r="D5" s="4" t="n">
        <v>46300</v>
      </c>
      <c r="E5" s="3" t="n">
        <v>7400000</v>
      </c>
      <c r="F5" s="3" t="n">
        <v>0</v>
      </c>
      <c r="G5" s="3">
        <f>IF(A5="","",N(E5)-N(F5))</f>
        <v/>
      </c>
      <c r="H5">
        <f>IF(A5="","",IF(G5&lt;=0,0,MAX(0,Ajustes!$B$1-D5)))</f>
        <v/>
      </c>
      <c r="I5">
        <f>IF(A5="","",IF(G5&lt;=0,"Pagada",IF(H5=0,"Corriente",IF(H5&lt;=30,"1 a 30",IF(H5&lt;=60,"31 a 60",IF(H5&lt;=90,"61 a 90","Más de 90"))))))</f>
        <v/>
      </c>
      <c r="J5" s="4" t="n"/>
      <c r="K5" t="inlineStr"/>
      <c r="L5" t="inlineStr"/>
      <c r="M5" s="4" t="n"/>
    </row>
    <row r="6">
      <c r="A6" t="inlineStr">
        <is>
          <t>Laura Restrepo Gómez</t>
        </is>
      </c>
      <c r="B6" t="inlineStr">
        <is>
          <t>CC-014</t>
        </is>
      </c>
      <c r="C6" s="4" t="n">
        <v>46193</v>
      </c>
      <c r="D6" s="4" t="n">
        <v>46223</v>
      </c>
      <c r="E6" s="3" t="n">
        <v>2300000</v>
      </c>
      <c r="F6" s="3" t="n">
        <v>500000</v>
      </c>
      <c r="G6" s="3">
        <f>IF(A6="","",N(E6)-N(F6))</f>
        <v/>
      </c>
      <c r="H6">
        <f>IF(A6="","",IF(G6&lt;=0,0,MAX(0,Ajustes!$B$1-D6)))</f>
        <v/>
      </c>
      <c r="I6">
        <f>IF(A6="","",IF(G6&lt;=0,"Pagada",IF(H6=0,"Corriente",IF(H6&lt;=30,"1 a 30",IF(H6&lt;=60,"31 a 60",IF(H6&lt;=90,"61 a 90","Más de 90"))))))</f>
        <v/>
      </c>
      <c r="J6" s="4" t="n">
        <v>46294</v>
      </c>
      <c r="K6" t="inlineStr">
        <is>
          <t>Llamada</t>
        </is>
      </c>
      <c r="L6" t="inlineStr">
        <is>
          <t>Acuerdo: 3 cuotas de $600.000</t>
        </is>
      </c>
      <c r="M6" s="4" t="n">
        <v>46325</v>
      </c>
    </row>
    <row r="7">
      <c r="A7" t="inlineStr">
        <is>
          <t>Constructora Los Cerros S.A.S.</t>
        </is>
      </c>
      <c r="B7" t="inlineStr">
        <is>
          <t>FE-0890</t>
        </is>
      </c>
      <c r="C7" s="4" t="n">
        <v>46157</v>
      </c>
      <c r="D7" s="4" t="n">
        <v>46187</v>
      </c>
      <c r="E7" s="3" t="n">
        <v>18900000</v>
      </c>
      <c r="F7" s="3" t="n">
        <v>6000000</v>
      </c>
      <c r="G7" s="3">
        <f>IF(A7="","",N(E7)-N(F7))</f>
        <v/>
      </c>
      <c r="H7">
        <f>IF(A7="","",IF(G7&lt;=0,0,MAX(0,Ajustes!$B$1-D7)))</f>
        <v/>
      </c>
      <c r="I7">
        <f>IF(A7="","",IF(G7&lt;=0,"Pagada",IF(H7=0,"Corriente",IF(H7&lt;=30,"1 a 30",IF(H7&lt;=60,"31 a 60",IF(H7&lt;=90,"61 a 90","Más de 90"))))))</f>
        <v/>
      </c>
      <c r="J7" s="4" t="n">
        <v>46296</v>
      </c>
      <c r="K7" t="inlineStr">
        <is>
          <t>Carta</t>
        </is>
      </c>
      <c r="L7" t="inlineStr">
        <is>
          <t>Carta de cobro prejurídico enviada</t>
        </is>
      </c>
      <c r="M7" s="4" t="n"/>
    </row>
    <row r="8">
      <c r="A8" t="inlineStr">
        <is>
          <t>Constructora Los Cerros S.A.S.</t>
        </is>
      </c>
      <c r="B8" t="inlineStr">
        <is>
          <t>FE-1030</t>
        </is>
      </c>
      <c r="C8" s="4" t="n">
        <v>46296</v>
      </c>
      <c r="D8" s="4" t="n">
        <v>46326</v>
      </c>
      <c r="E8" s="3" t="n">
        <v>9750000</v>
      </c>
      <c r="F8" s="3" t="n">
        <v>0</v>
      </c>
      <c r="G8" s="3">
        <f>IF(A8="","",N(E8)-N(F8))</f>
        <v/>
      </c>
      <c r="H8">
        <f>IF(A8="","",IF(G8&lt;=0,0,MAX(0,Ajustes!$B$1-D8)))</f>
        <v/>
      </c>
      <c r="I8">
        <f>IF(A8="","",IF(G8&lt;=0,"Pagada",IF(H8=0,"Corriente",IF(H8&lt;=30,"1 a 30",IF(H8&lt;=60,"31 a 60",IF(H8&lt;=90,"61 a 90","Más de 90"))))))</f>
        <v/>
      </c>
      <c r="J8" s="4" t="n"/>
      <c r="K8" t="inlineStr"/>
      <c r="L8" t="inlineStr"/>
      <c r="M8" s="4" t="n"/>
    </row>
    <row r="9">
      <c r="A9" t="inlineStr">
        <is>
          <t>Café La Montaña</t>
        </is>
      </c>
      <c r="B9" t="inlineStr">
        <is>
          <t>FE-0999</t>
        </is>
      </c>
      <c r="C9" s="4" t="n">
        <v>46266</v>
      </c>
      <c r="D9" s="4" t="n">
        <v>46296</v>
      </c>
      <c r="E9" s="3" t="n">
        <v>1150000</v>
      </c>
      <c r="F9" s="3" t="n">
        <v>1150000</v>
      </c>
      <c r="G9" s="3">
        <f>IF(A9="","",N(E9)-N(F9))</f>
        <v/>
      </c>
      <c r="H9">
        <f>IF(A9="","",IF(G9&lt;=0,0,MAX(0,Ajustes!$B$1-D9)))</f>
        <v/>
      </c>
      <c r="I9">
        <f>IF(A9="","",IF(G9&lt;=0,"Pagada",IF(H9=0,"Corriente",IF(H9&lt;=30,"1 a 30",IF(H9&lt;=60,"31 a 60",IF(H9&lt;=90,"61 a 90","Más de 90"))))))</f>
        <v/>
      </c>
      <c r="J9" s="4" t="n">
        <v>46296</v>
      </c>
      <c r="K9" t="inlineStr">
        <is>
          <t>WhatsApp</t>
        </is>
      </c>
      <c r="L9" t="inlineStr">
        <is>
          <t>Pagada</t>
        </is>
      </c>
      <c r="M9" s="4" t="n"/>
    </row>
    <row r="10">
      <c r="A10" t="inlineStr">
        <is>
          <t>Café La Montaña</t>
        </is>
      </c>
      <c r="B10" t="inlineStr">
        <is>
          <t>FE-0942</t>
        </is>
      </c>
      <c r="C10" s="4" t="n">
        <v>46213</v>
      </c>
      <c r="D10" s="4" t="n">
        <v>46243</v>
      </c>
      <c r="E10" s="3" t="n">
        <v>2480000</v>
      </c>
      <c r="F10" s="3" t="n">
        <v>0</v>
      </c>
      <c r="G10" s="3">
        <f>IF(A10="","",N(E10)-N(F10))</f>
        <v/>
      </c>
      <c r="H10">
        <f>IF(A10="","",IF(G10&lt;=0,0,MAX(0,Ajustes!$B$1-D10)))</f>
        <v/>
      </c>
      <c r="I10">
        <f>IF(A10="","",IF(G10&lt;=0,"Pagada",IF(H10=0,"Corriente",IF(H10&lt;=30,"1 a 30",IF(H10&lt;=60,"31 a 60",IF(H10&lt;=90,"61 a 90","Más de 90"))))))</f>
        <v/>
      </c>
      <c r="J10" s="4" t="n">
        <v>46290</v>
      </c>
      <c r="K10" t="inlineStr">
        <is>
          <t>WhatsApp</t>
        </is>
      </c>
      <c r="L10" t="inlineStr">
        <is>
          <t>Sin respuesta</t>
        </is>
      </c>
      <c r="M10" s="4" t="n"/>
    </row>
    <row r="11">
      <c r="C11" s="4" t="n"/>
      <c r="D11" s="4" t="n"/>
      <c r="E11" s="3" t="n"/>
      <c r="F11" s="3" t="n"/>
      <c r="G11" s="3">
        <f>IF(A11="","",N(E11)-N(F11))</f>
        <v/>
      </c>
      <c r="H11">
        <f>IF(A11="","",IF(G11&lt;=0,0,MAX(0,Ajustes!$B$1-D11)))</f>
        <v/>
      </c>
      <c r="I11">
        <f>IF(A11="","",IF(G11&lt;=0,"Pagada",IF(H11=0,"Corriente",IF(H11&lt;=30,"1 a 30",IF(H11&lt;=60,"31 a 60",IF(H11&lt;=90,"61 a 90","Más de 90"))))))</f>
        <v/>
      </c>
      <c r="J11" s="4" t="n"/>
      <c r="M11" s="4" t="n"/>
    </row>
    <row r="12">
      <c r="C12" s="4" t="n"/>
      <c r="D12" s="4" t="n"/>
      <c r="E12" s="3" t="n"/>
      <c r="F12" s="3" t="n"/>
      <c r="G12" s="3">
        <f>IF(A12="","",N(E12)-N(F12))</f>
        <v/>
      </c>
      <c r="H12">
        <f>IF(A12="","",IF(G12&lt;=0,0,MAX(0,Ajustes!$B$1-D12)))</f>
        <v/>
      </c>
      <c r="I12">
        <f>IF(A12="","",IF(G12&lt;=0,"Pagada",IF(H12=0,"Corriente",IF(H12&lt;=30,"1 a 30",IF(H12&lt;=60,"31 a 60",IF(H12&lt;=90,"61 a 90","Más de 90"))))))</f>
        <v/>
      </c>
      <c r="J12" s="4" t="n"/>
      <c r="M12" s="4" t="n"/>
    </row>
    <row r="13">
      <c r="C13" s="4" t="n"/>
      <c r="D13" s="4" t="n"/>
      <c r="E13" s="3" t="n"/>
      <c r="F13" s="3" t="n"/>
      <c r="G13" s="3">
        <f>IF(A13="","",N(E13)-N(F13))</f>
        <v/>
      </c>
      <c r="H13">
        <f>IF(A13="","",IF(G13&lt;=0,0,MAX(0,Ajustes!$B$1-D13)))</f>
        <v/>
      </c>
      <c r="I13">
        <f>IF(A13="","",IF(G13&lt;=0,"Pagada",IF(H13=0,"Corriente",IF(H13&lt;=30,"1 a 30",IF(H13&lt;=60,"31 a 60",IF(H13&lt;=90,"61 a 90","Más de 90"))))))</f>
        <v/>
      </c>
      <c r="J13" s="4" t="n"/>
      <c r="M13" s="4" t="n"/>
    </row>
    <row r="14">
      <c r="C14" s="4" t="n"/>
      <c r="D14" s="4" t="n"/>
      <c r="E14" s="3" t="n"/>
      <c r="F14" s="3" t="n"/>
      <c r="G14" s="3">
        <f>IF(A14="","",N(E14)-N(F14))</f>
        <v/>
      </c>
      <c r="H14">
        <f>IF(A14="","",IF(G14&lt;=0,0,MAX(0,Ajustes!$B$1-D14)))</f>
        <v/>
      </c>
      <c r="I14">
        <f>IF(A14="","",IF(G14&lt;=0,"Pagada",IF(H14=0,"Corriente",IF(H14&lt;=30,"1 a 30",IF(H14&lt;=60,"31 a 60",IF(H14&lt;=90,"61 a 90","Más de 90"))))))</f>
        <v/>
      </c>
      <c r="J14" s="4" t="n"/>
      <c r="M14" s="4" t="n"/>
    </row>
    <row r="15">
      <c r="C15" s="4" t="n"/>
      <c r="D15" s="4" t="n"/>
      <c r="E15" s="3" t="n"/>
      <c r="F15" s="3" t="n"/>
      <c r="G15" s="3">
        <f>IF(A15="","",N(E15)-N(F15))</f>
        <v/>
      </c>
      <c r="H15">
        <f>IF(A15="","",IF(G15&lt;=0,0,MAX(0,Ajustes!$B$1-D15)))</f>
        <v/>
      </c>
      <c r="I15">
        <f>IF(A15="","",IF(G15&lt;=0,"Pagada",IF(H15=0,"Corriente",IF(H15&lt;=30,"1 a 30",IF(H15&lt;=60,"31 a 60",IF(H15&lt;=90,"61 a 90","Más de 90"))))))</f>
        <v/>
      </c>
      <c r="J15" s="4" t="n"/>
      <c r="M15" s="4" t="n"/>
    </row>
    <row r="16">
      <c r="C16" s="4" t="n"/>
      <c r="D16" s="4" t="n"/>
      <c r="E16" s="3" t="n"/>
      <c r="F16" s="3" t="n"/>
      <c r="G16" s="3">
        <f>IF(A16="","",N(E16)-N(F16))</f>
        <v/>
      </c>
      <c r="H16">
        <f>IF(A16="","",IF(G16&lt;=0,0,MAX(0,Ajustes!$B$1-D16)))</f>
        <v/>
      </c>
      <c r="I16">
        <f>IF(A16="","",IF(G16&lt;=0,"Pagada",IF(H16=0,"Corriente",IF(H16&lt;=30,"1 a 30",IF(H16&lt;=60,"31 a 60",IF(H16&lt;=90,"61 a 90","Más de 90"))))))</f>
        <v/>
      </c>
      <c r="J16" s="4" t="n"/>
      <c r="M16" s="4" t="n"/>
    </row>
    <row r="17">
      <c r="C17" s="4" t="n"/>
      <c r="D17" s="4" t="n"/>
      <c r="E17" s="3" t="n"/>
      <c r="F17" s="3" t="n"/>
      <c r="G17" s="3">
        <f>IF(A17="","",N(E17)-N(F17))</f>
        <v/>
      </c>
      <c r="H17">
        <f>IF(A17="","",IF(G17&lt;=0,0,MAX(0,Ajustes!$B$1-D17)))</f>
        <v/>
      </c>
      <c r="I17">
        <f>IF(A17="","",IF(G17&lt;=0,"Pagada",IF(H17=0,"Corriente",IF(H17&lt;=30,"1 a 30",IF(H17&lt;=60,"31 a 60",IF(H17&lt;=90,"61 a 90","Más de 90"))))))</f>
        <v/>
      </c>
      <c r="J17" s="4" t="n"/>
      <c r="M17" s="4" t="n"/>
    </row>
    <row r="18">
      <c r="C18" s="4" t="n"/>
      <c r="D18" s="4" t="n"/>
      <c r="E18" s="3" t="n"/>
      <c r="F18" s="3" t="n"/>
      <c r="G18" s="3">
        <f>IF(A18="","",N(E18)-N(F18))</f>
        <v/>
      </c>
      <c r="H18">
        <f>IF(A18="","",IF(G18&lt;=0,0,MAX(0,Ajustes!$B$1-D18)))</f>
        <v/>
      </c>
      <c r="I18">
        <f>IF(A18="","",IF(G18&lt;=0,"Pagada",IF(H18=0,"Corriente",IF(H18&lt;=30,"1 a 30",IF(H18&lt;=60,"31 a 60",IF(H18&lt;=90,"61 a 90","Más de 90"))))))</f>
        <v/>
      </c>
      <c r="J18" s="4" t="n"/>
      <c r="M18" s="4" t="n"/>
    </row>
    <row r="19">
      <c r="C19" s="4" t="n"/>
      <c r="D19" s="4" t="n"/>
      <c r="E19" s="3" t="n"/>
      <c r="F19" s="3" t="n"/>
      <c r="G19" s="3">
        <f>IF(A19="","",N(E19)-N(F19))</f>
        <v/>
      </c>
      <c r="H19">
        <f>IF(A19="","",IF(G19&lt;=0,0,MAX(0,Ajustes!$B$1-D19)))</f>
        <v/>
      </c>
      <c r="I19">
        <f>IF(A19="","",IF(G19&lt;=0,"Pagada",IF(H19=0,"Corriente",IF(H19&lt;=30,"1 a 30",IF(H19&lt;=60,"31 a 60",IF(H19&lt;=90,"61 a 90","Más de 90"))))))</f>
        <v/>
      </c>
      <c r="J19" s="4" t="n"/>
      <c r="M19" s="4" t="n"/>
    </row>
    <row r="20">
      <c r="C20" s="4" t="n"/>
      <c r="D20" s="4" t="n"/>
      <c r="E20" s="3" t="n"/>
      <c r="F20" s="3" t="n"/>
      <c r="G20" s="3">
        <f>IF(A20="","",N(E20)-N(F20))</f>
        <v/>
      </c>
      <c r="H20">
        <f>IF(A20="","",IF(G20&lt;=0,0,MAX(0,Ajustes!$B$1-D20)))</f>
        <v/>
      </c>
      <c r="I20">
        <f>IF(A20="","",IF(G20&lt;=0,"Pagada",IF(H20=0,"Corriente",IF(H20&lt;=30,"1 a 30",IF(H20&lt;=60,"31 a 60",IF(H20&lt;=90,"61 a 90","Más de 90"))))))</f>
        <v/>
      </c>
      <c r="J20" s="4" t="n"/>
      <c r="M20" s="4" t="n"/>
    </row>
    <row r="21">
      <c r="C21" s="4" t="n"/>
      <c r="D21" s="4" t="n"/>
      <c r="E21" s="3" t="n"/>
      <c r="F21" s="3" t="n"/>
      <c r="G21" s="3">
        <f>IF(A21="","",N(E21)-N(F21))</f>
        <v/>
      </c>
      <c r="H21">
        <f>IF(A21="","",IF(G21&lt;=0,0,MAX(0,Ajustes!$B$1-D21)))</f>
        <v/>
      </c>
      <c r="I21">
        <f>IF(A21="","",IF(G21&lt;=0,"Pagada",IF(H21=0,"Corriente",IF(H21&lt;=30,"1 a 30",IF(H21&lt;=60,"31 a 60",IF(H21&lt;=90,"61 a 90","Más de 90"))))))</f>
        <v/>
      </c>
      <c r="J21" s="4" t="n"/>
      <c r="M21" s="4" t="n"/>
    </row>
    <row r="22">
      <c r="C22" s="4" t="n"/>
      <c r="D22" s="4" t="n"/>
      <c r="E22" s="3" t="n"/>
      <c r="F22" s="3" t="n"/>
      <c r="G22" s="3">
        <f>IF(A22="","",N(E22)-N(F22))</f>
        <v/>
      </c>
      <c r="H22">
        <f>IF(A22="","",IF(G22&lt;=0,0,MAX(0,Ajustes!$B$1-D22)))</f>
        <v/>
      </c>
      <c r="I22">
        <f>IF(A22="","",IF(G22&lt;=0,"Pagada",IF(H22=0,"Corriente",IF(H22&lt;=30,"1 a 30",IF(H22&lt;=60,"31 a 60",IF(H22&lt;=90,"61 a 90","Más de 90"))))))</f>
        <v/>
      </c>
      <c r="J22" s="4" t="n"/>
      <c r="M22" s="4" t="n"/>
    </row>
    <row r="23">
      <c r="C23" s="4" t="n"/>
      <c r="D23" s="4" t="n"/>
      <c r="E23" s="3" t="n"/>
      <c r="F23" s="3" t="n"/>
      <c r="G23" s="3">
        <f>IF(A23="","",N(E23)-N(F23))</f>
        <v/>
      </c>
      <c r="H23">
        <f>IF(A23="","",IF(G23&lt;=0,0,MAX(0,Ajustes!$B$1-D23)))</f>
        <v/>
      </c>
      <c r="I23">
        <f>IF(A23="","",IF(G23&lt;=0,"Pagada",IF(H23=0,"Corriente",IF(H23&lt;=30,"1 a 30",IF(H23&lt;=60,"31 a 60",IF(H23&lt;=90,"61 a 90","Más de 90"))))))</f>
        <v/>
      </c>
      <c r="J23" s="4" t="n"/>
      <c r="M23" s="4" t="n"/>
    </row>
    <row r="24">
      <c r="C24" s="4" t="n"/>
      <c r="D24" s="4" t="n"/>
      <c r="E24" s="3" t="n"/>
      <c r="F24" s="3" t="n"/>
      <c r="G24" s="3">
        <f>IF(A24="","",N(E24)-N(F24))</f>
        <v/>
      </c>
      <c r="H24">
        <f>IF(A24="","",IF(G24&lt;=0,0,MAX(0,Ajustes!$B$1-D24)))</f>
        <v/>
      </c>
      <c r="I24">
        <f>IF(A24="","",IF(G24&lt;=0,"Pagada",IF(H24=0,"Corriente",IF(H24&lt;=30,"1 a 30",IF(H24&lt;=60,"31 a 60",IF(H24&lt;=90,"61 a 90","Más de 90"))))))</f>
        <v/>
      </c>
      <c r="J24" s="4" t="n"/>
      <c r="M24" s="4" t="n"/>
    </row>
    <row r="25">
      <c r="C25" s="4" t="n"/>
      <c r="D25" s="4" t="n"/>
      <c r="E25" s="3" t="n"/>
      <c r="F25" s="3" t="n"/>
      <c r="G25" s="3">
        <f>IF(A25="","",N(E25)-N(F25))</f>
        <v/>
      </c>
      <c r="H25">
        <f>IF(A25="","",IF(G25&lt;=0,0,MAX(0,Ajustes!$B$1-D25)))</f>
        <v/>
      </c>
      <c r="I25">
        <f>IF(A25="","",IF(G25&lt;=0,"Pagada",IF(H25=0,"Corriente",IF(H25&lt;=30,"1 a 30",IF(H25&lt;=60,"31 a 60",IF(H25&lt;=90,"61 a 90","Más de 90"))))))</f>
        <v/>
      </c>
      <c r="J25" s="4" t="n"/>
      <c r="M25" s="4" t="n"/>
    </row>
    <row r="26">
      <c r="C26" s="4" t="n"/>
      <c r="D26" s="4" t="n"/>
      <c r="E26" s="3" t="n"/>
      <c r="F26" s="3" t="n"/>
      <c r="G26" s="3">
        <f>IF(A26="","",N(E26)-N(F26))</f>
        <v/>
      </c>
      <c r="H26">
        <f>IF(A26="","",IF(G26&lt;=0,0,MAX(0,Ajustes!$B$1-D26)))</f>
        <v/>
      </c>
      <c r="I26">
        <f>IF(A26="","",IF(G26&lt;=0,"Pagada",IF(H26=0,"Corriente",IF(H26&lt;=30,"1 a 30",IF(H26&lt;=60,"31 a 60",IF(H26&lt;=90,"61 a 90","Más de 90"))))))</f>
        <v/>
      </c>
      <c r="J26" s="4" t="n"/>
      <c r="M26" s="4" t="n"/>
    </row>
    <row r="27">
      <c r="C27" s="4" t="n"/>
      <c r="D27" s="4" t="n"/>
      <c r="E27" s="3" t="n"/>
      <c r="F27" s="3" t="n"/>
      <c r="G27" s="3">
        <f>IF(A27="","",N(E27)-N(F27))</f>
        <v/>
      </c>
      <c r="H27">
        <f>IF(A27="","",IF(G27&lt;=0,0,MAX(0,Ajustes!$B$1-D27)))</f>
        <v/>
      </c>
      <c r="I27">
        <f>IF(A27="","",IF(G27&lt;=0,"Pagada",IF(H27=0,"Corriente",IF(H27&lt;=30,"1 a 30",IF(H27&lt;=60,"31 a 60",IF(H27&lt;=90,"61 a 90","Más de 90"))))))</f>
        <v/>
      </c>
      <c r="J27" s="4" t="n"/>
      <c r="M27" s="4" t="n"/>
    </row>
    <row r="28">
      <c r="C28" s="4" t="n"/>
      <c r="D28" s="4" t="n"/>
      <c r="E28" s="3" t="n"/>
      <c r="F28" s="3" t="n"/>
      <c r="G28" s="3">
        <f>IF(A28="","",N(E28)-N(F28))</f>
        <v/>
      </c>
      <c r="H28">
        <f>IF(A28="","",IF(G28&lt;=0,0,MAX(0,Ajustes!$B$1-D28)))</f>
        <v/>
      </c>
      <c r="I28">
        <f>IF(A28="","",IF(G28&lt;=0,"Pagada",IF(H28=0,"Corriente",IF(H28&lt;=30,"1 a 30",IF(H28&lt;=60,"31 a 60",IF(H28&lt;=90,"61 a 90","Más de 90"))))))</f>
        <v/>
      </c>
      <c r="J28" s="4" t="n"/>
      <c r="M28" s="4" t="n"/>
    </row>
    <row r="29">
      <c r="C29" s="4" t="n"/>
      <c r="D29" s="4" t="n"/>
      <c r="E29" s="3" t="n"/>
      <c r="F29" s="3" t="n"/>
      <c r="G29" s="3">
        <f>IF(A29="","",N(E29)-N(F29))</f>
        <v/>
      </c>
      <c r="H29">
        <f>IF(A29="","",IF(G29&lt;=0,0,MAX(0,Ajustes!$B$1-D29)))</f>
        <v/>
      </c>
      <c r="I29">
        <f>IF(A29="","",IF(G29&lt;=0,"Pagada",IF(H29=0,"Corriente",IF(H29&lt;=30,"1 a 30",IF(H29&lt;=60,"31 a 60",IF(H29&lt;=90,"61 a 90","Más de 90"))))))</f>
        <v/>
      </c>
      <c r="J29" s="4" t="n"/>
      <c r="M29" s="4" t="n"/>
    </row>
    <row r="30">
      <c r="C30" s="4" t="n"/>
      <c r="D30" s="4" t="n"/>
      <c r="E30" s="3" t="n"/>
      <c r="F30" s="3" t="n"/>
      <c r="G30" s="3">
        <f>IF(A30="","",N(E30)-N(F30))</f>
        <v/>
      </c>
      <c r="H30">
        <f>IF(A30="","",IF(G30&lt;=0,0,MAX(0,Ajustes!$B$1-D30)))</f>
        <v/>
      </c>
      <c r="I30">
        <f>IF(A30="","",IF(G30&lt;=0,"Pagada",IF(H30=0,"Corriente",IF(H30&lt;=30,"1 a 30",IF(H30&lt;=60,"31 a 60",IF(H30&lt;=90,"61 a 90","Más de 90"))))))</f>
        <v/>
      </c>
      <c r="J30" s="4" t="n"/>
      <c r="M30" s="4" t="n"/>
    </row>
    <row r="31">
      <c r="C31" s="4" t="n"/>
      <c r="D31" s="4" t="n"/>
      <c r="E31" s="3" t="n"/>
      <c r="F31" s="3" t="n"/>
      <c r="G31" s="3">
        <f>IF(A31="","",N(E31)-N(F31))</f>
        <v/>
      </c>
      <c r="H31">
        <f>IF(A31="","",IF(G31&lt;=0,0,MAX(0,Ajustes!$B$1-D31)))</f>
        <v/>
      </c>
      <c r="I31">
        <f>IF(A31="","",IF(G31&lt;=0,"Pagada",IF(H31=0,"Corriente",IF(H31&lt;=30,"1 a 30",IF(H31&lt;=60,"31 a 60",IF(H31&lt;=90,"61 a 90","Más de 90"))))))</f>
        <v/>
      </c>
      <c r="J31" s="4" t="n"/>
      <c r="M31" s="4" t="n"/>
    </row>
    <row r="32">
      <c r="C32" s="4" t="n"/>
      <c r="D32" s="4" t="n"/>
      <c r="E32" s="3" t="n"/>
      <c r="F32" s="3" t="n"/>
      <c r="G32" s="3">
        <f>IF(A32="","",N(E32)-N(F32))</f>
        <v/>
      </c>
      <c r="H32">
        <f>IF(A32="","",IF(G32&lt;=0,0,MAX(0,Ajustes!$B$1-D32)))</f>
        <v/>
      </c>
      <c r="I32">
        <f>IF(A32="","",IF(G32&lt;=0,"Pagada",IF(H32=0,"Corriente",IF(H32&lt;=30,"1 a 30",IF(H32&lt;=60,"31 a 60",IF(H32&lt;=90,"61 a 90","Más de 90"))))))</f>
        <v/>
      </c>
      <c r="J32" s="4" t="n"/>
      <c r="M32" s="4" t="n"/>
    </row>
    <row r="33">
      <c r="C33" s="4" t="n"/>
      <c r="D33" s="4" t="n"/>
      <c r="E33" s="3" t="n"/>
      <c r="F33" s="3" t="n"/>
      <c r="G33" s="3">
        <f>IF(A33="","",N(E33)-N(F33))</f>
        <v/>
      </c>
      <c r="H33">
        <f>IF(A33="","",IF(G33&lt;=0,0,MAX(0,Ajustes!$B$1-D33)))</f>
        <v/>
      </c>
      <c r="I33">
        <f>IF(A33="","",IF(G33&lt;=0,"Pagada",IF(H33=0,"Corriente",IF(H33&lt;=30,"1 a 30",IF(H33&lt;=60,"31 a 60",IF(H33&lt;=90,"61 a 90","Más de 90"))))))</f>
        <v/>
      </c>
      <c r="J33" s="4" t="n"/>
      <c r="M33" s="4" t="n"/>
    </row>
    <row r="34">
      <c r="C34" s="4" t="n"/>
      <c r="D34" s="4" t="n"/>
      <c r="E34" s="3" t="n"/>
      <c r="F34" s="3" t="n"/>
      <c r="G34" s="3">
        <f>IF(A34="","",N(E34)-N(F34))</f>
        <v/>
      </c>
      <c r="H34">
        <f>IF(A34="","",IF(G34&lt;=0,0,MAX(0,Ajustes!$B$1-D34)))</f>
        <v/>
      </c>
      <c r="I34">
        <f>IF(A34="","",IF(G34&lt;=0,"Pagada",IF(H34=0,"Corriente",IF(H34&lt;=30,"1 a 30",IF(H34&lt;=60,"31 a 60",IF(H34&lt;=90,"61 a 90","Más de 90"))))))</f>
        <v/>
      </c>
      <c r="J34" s="4" t="n"/>
      <c r="M34" s="4" t="n"/>
    </row>
    <row r="35">
      <c r="C35" s="4" t="n"/>
      <c r="D35" s="4" t="n"/>
      <c r="E35" s="3" t="n"/>
      <c r="F35" s="3" t="n"/>
      <c r="G35" s="3">
        <f>IF(A35="","",N(E35)-N(F35))</f>
        <v/>
      </c>
      <c r="H35">
        <f>IF(A35="","",IF(G35&lt;=0,0,MAX(0,Ajustes!$B$1-D35)))</f>
        <v/>
      </c>
      <c r="I35">
        <f>IF(A35="","",IF(G35&lt;=0,"Pagada",IF(H35=0,"Corriente",IF(H35&lt;=30,"1 a 30",IF(H35&lt;=60,"31 a 60",IF(H35&lt;=90,"61 a 90","Más de 90"))))))</f>
        <v/>
      </c>
      <c r="J35" s="4" t="n"/>
      <c r="M35" s="4" t="n"/>
    </row>
    <row r="36">
      <c r="C36" s="4" t="n"/>
      <c r="D36" s="4" t="n"/>
      <c r="E36" s="3" t="n"/>
      <c r="F36" s="3" t="n"/>
      <c r="G36" s="3">
        <f>IF(A36="","",N(E36)-N(F36))</f>
        <v/>
      </c>
      <c r="H36">
        <f>IF(A36="","",IF(G36&lt;=0,0,MAX(0,Ajustes!$B$1-D36)))</f>
        <v/>
      </c>
      <c r="I36">
        <f>IF(A36="","",IF(G36&lt;=0,"Pagada",IF(H36=0,"Corriente",IF(H36&lt;=30,"1 a 30",IF(H36&lt;=60,"31 a 60",IF(H36&lt;=90,"61 a 90","Más de 90"))))))</f>
        <v/>
      </c>
      <c r="J36" s="4" t="n"/>
      <c r="M36" s="4" t="n"/>
    </row>
    <row r="37">
      <c r="C37" s="4" t="n"/>
      <c r="D37" s="4" t="n"/>
      <c r="E37" s="3" t="n"/>
      <c r="F37" s="3" t="n"/>
      <c r="G37" s="3">
        <f>IF(A37="","",N(E37)-N(F37))</f>
        <v/>
      </c>
      <c r="H37">
        <f>IF(A37="","",IF(G37&lt;=0,0,MAX(0,Ajustes!$B$1-D37)))</f>
        <v/>
      </c>
      <c r="I37">
        <f>IF(A37="","",IF(G37&lt;=0,"Pagada",IF(H37=0,"Corriente",IF(H37&lt;=30,"1 a 30",IF(H37&lt;=60,"31 a 60",IF(H37&lt;=90,"61 a 90","Más de 90"))))))</f>
        <v/>
      </c>
      <c r="J37" s="4" t="n"/>
      <c r="M37" s="4" t="n"/>
    </row>
    <row r="38">
      <c r="C38" s="4" t="n"/>
      <c r="D38" s="4" t="n"/>
      <c r="E38" s="3" t="n"/>
      <c r="F38" s="3" t="n"/>
      <c r="G38" s="3">
        <f>IF(A38="","",N(E38)-N(F38))</f>
        <v/>
      </c>
      <c r="H38">
        <f>IF(A38="","",IF(G38&lt;=0,0,MAX(0,Ajustes!$B$1-D38)))</f>
        <v/>
      </c>
      <c r="I38">
        <f>IF(A38="","",IF(G38&lt;=0,"Pagada",IF(H38=0,"Corriente",IF(H38&lt;=30,"1 a 30",IF(H38&lt;=60,"31 a 60",IF(H38&lt;=90,"61 a 90","Más de 90"))))))</f>
        <v/>
      </c>
      <c r="J38" s="4" t="n"/>
      <c r="M38" s="4" t="n"/>
    </row>
    <row r="39">
      <c r="C39" s="4" t="n"/>
      <c r="D39" s="4" t="n"/>
      <c r="E39" s="3" t="n"/>
      <c r="F39" s="3" t="n"/>
      <c r="G39" s="3">
        <f>IF(A39="","",N(E39)-N(F39))</f>
        <v/>
      </c>
      <c r="H39">
        <f>IF(A39="","",IF(G39&lt;=0,0,MAX(0,Ajustes!$B$1-D39)))</f>
        <v/>
      </c>
      <c r="I39">
        <f>IF(A39="","",IF(G39&lt;=0,"Pagada",IF(H39=0,"Corriente",IF(H39&lt;=30,"1 a 30",IF(H39&lt;=60,"31 a 60",IF(H39&lt;=90,"61 a 90","Más de 90"))))))</f>
        <v/>
      </c>
      <c r="J39" s="4" t="n"/>
      <c r="M39" s="4" t="n"/>
    </row>
    <row r="40">
      <c r="C40" s="4" t="n"/>
      <c r="D40" s="4" t="n"/>
      <c r="E40" s="3" t="n"/>
      <c r="F40" s="3" t="n"/>
      <c r="G40" s="3">
        <f>IF(A40="","",N(E40)-N(F40))</f>
        <v/>
      </c>
      <c r="H40">
        <f>IF(A40="","",IF(G40&lt;=0,0,MAX(0,Ajustes!$B$1-D40)))</f>
        <v/>
      </c>
      <c r="I40">
        <f>IF(A40="","",IF(G40&lt;=0,"Pagada",IF(H40=0,"Corriente",IF(H40&lt;=30,"1 a 30",IF(H40&lt;=60,"31 a 60",IF(H40&lt;=90,"61 a 90","Más de 90"))))))</f>
        <v/>
      </c>
      <c r="J40" s="4" t="n"/>
      <c r="M40" s="4" t="n"/>
    </row>
    <row r="41">
      <c r="C41" s="4" t="n"/>
      <c r="D41" s="4" t="n"/>
      <c r="E41" s="3" t="n"/>
      <c r="F41" s="3" t="n"/>
      <c r="G41" s="3">
        <f>IF(A41="","",N(E41)-N(F41))</f>
        <v/>
      </c>
      <c r="H41">
        <f>IF(A41="","",IF(G41&lt;=0,0,MAX(0,Ajustes!$B$1-D41)))</f>
        <v/>
      </c>
      <c r="I41">
        <f>IF(A41="","",IF(G41&lt;=0,"Pagada",IF(H41=0,"Corriente",IF(H41&lt;=30,"1 a 30",IF(H41&lt;=60,"31 a 60",IF(H41&lt;=90,"61 a 90","Más de 90"))))))</f>
        <v/>
      </c>
      <c r="J41" s="4" t="n"/>
      <c r="M41" s="4" t="n"/>
    </row>
    <row r="42">
      <c r="C42" s="4" t="n"/>
      <c r="D42" s="4" t="n"/>
      <c r="E42" s="3" t="n"/>
      <c r="F42" s="3" t="n"/>
      <c r="G42" s="3">
        <f>IF(A42="","",N(E42)-N(F42))</f>
        <v/>
      </c>
      <c r="H42">
        <f>IF(A42="","",IF(G42&lt;=0,0,MAX(0,Ajustes!$B$1-D42)))</f>
        <v/>
      </c>
      <c r="I42">
        <f>IF(A42="","",IF(G42&lt;=0,"Pagada",IF(H42=0,"Corriente",IF(H42&lt;=30,"1 a 30",IF(H42&lt;=60,"31 a 60",IF(H42&lt;=90,"61 a 90","Más de 90"))))))</f>
        <v/>
      </c>
      <c r="J42" s="4" t="n"/>
      <c r="M42" s="4" t="n"/>
    </row>
    <row r="43">
      <c r="C43" s="4" t="n"/>
      <c r="D43" s="4" t="n"/>
      <c r="E43" s="3" t="n"/>
      <c r="F43" s="3" t="n"/>
      <c r="G43" s="3">
        <f>IF(A43="","",N(E43)-N(F43))</f>
        <v/>
      </c>
      <c r="H43">
        <f>IF(A43="","",IF(G43&lt;=0,0,MAX(0,Ajustes!$B$1-D43)))</f>
        <v/>
      </c>
      <c r="I43">
        <f>IF(A43="","",IF(G43&lt;=0,"Pagada",IF(H43=0,"Corriente",IF(H43&lt;=30,"1 a 30",IF(H43&lt;=60,"31 a 60",IF(H43&lt;=90,"61 a 90","Más de 90"))))))</f>
        <v/>
      </c>
      <c r="J43" s="4" t="n"/>
      <c r="M43" s="4" t="n"/>
    </row>
    <row r="44">
      <c r="C44" s="4" t="n"/>
      <c r="D44" s="4" t="n"/>
      <c r="E44" s="3" t="n"/>
      <c r="F44" s="3" t="n"/>
      <c r="G44" s="3">
        <f>IF(A44="","",N(E44)-N(F44))</f>
        <v/>
      </c>
      <c r="H44">
        <f>IF(A44="","",IF(G44&lt;=0,0,MAX(0,Ajustes!$B$1-D44)))</f>
        <v/>
      </c>
      <c r="I44">
        <f>IF(A44="","",IF(G44&lt;=0,"Pagada",IF(H44=0,"Corriente",IF(H44&lt;=30,"1 a 30",IF(H44&lt;=60,"31 a 60",IF(H44&lt;=90,"61 a 90","Más de 90"))))))</f>
        <v/>
      </c>
      <c r="J44" s="4" t="n"/>
      <c r="M44" s="4" t="n"/>
    </row>
    <row r="45">
      <c r="C45" s="4" t="n"/>
      <c r="D45" s="4" t="n"/>
      <c r="E45" s="3" t="n"/>
      <c r="F45" s="3" t="n"/>
      <c r="G45" s="3">
        <f>IF(A45="","",N(E45)-N(F45))</f>
        <v/>
      </c>
      <c r="H45">
        <f>IF(A45="","",IF(G45&lt;=0,0,MAX(0,Ajustes!$B$1-D45)))</f>
        <v/>
      </c>
      <c r="I45">
        <f>IF(A45="","",IF(G45&lt;=0,"Pagada",IF(H45=0,"Corriente",IF(H45&lt;=30,"1 a 30",IF(H45&lt;=60,"31 a 60",IF(H45&lt;=90,"61 a 90","Más de 90"))))))</f>
        <v/>
      </c>
      <c r="J45" s="4" t="n"/>
      <c r="M45" s="4" t="n"/>
    </row>
    <row r="46">
      <c r="C46" s="4" t="n"/>
      <c r="D46" s="4" t="n"/>
      <c r="E46" s="3" t="n"/>
      <c r="F46" s="3" t="n"/>
      <c r="G46" s="3">
        <f>IF(A46="","",N(E46)-N(F46))</f>
        <v/>
      </c>
      <c r="H46">
        <f>IF(A46="","",IF(G46&lt;=0,0,MAX(0,Ajustes!$B$1-D46)))</f>
        <v/>
      </c>
      <c r="I46">
        <f>IF(A46="","",IF(G46&lt;=0,"Pagada",IF(H46=0,"Corriente",IF(H46&lt;=30,"1 a 30",IF(H46&lt;=60,"31 a 60",IF(H46&lt;=90,"61 a 90","Más de 90"))))))</f>
        <v/>
      </c>
      <c r="J46" s="4" t="n"/>
      <c r="M46" s="4" t="n"/>
    </row>
    <row r="47">
      <c r="C47" s="4" t="n"/>
      <c r="D47" s="4" t="n"/>
      <c r="E47" s="3" t="n"/>
      <c r="F47" s="3" t="n"/>
      <c r="G47" s="3">
        <f>IF(A47="","",N(E47)-N(F47))</f>
        <v/>
      </c>
      <c r="H47">
        <f>IF(A47="","",IF(G47&lt;=0,0,MAX(0,Ajustes!$B$1-D47)))</f>
        <v/>
      </c>
      <c r="I47">
        <f>IF(A47="","",IF(G47&lt;=0,"Pagada",IF(H47=0,"Corriente",IF(H47&lt;=30,"1 a 30",IF(H47&lt;=60,"31 a 60",IF(H47&lt;=90,"61 a 90","Más de 90"))))))</f>
        <v/>
      </c>
      <c r="J47" s="4" t="n"/>
      <c r="M47" s="4" t="n"/>
    </row>
    <row r="48">
      <c r="C48" s="4" t="n"/>
      <c r="D48" s="4" t="n"/>
      <c r="E48" s="3" t="n"/>
      <c r="F48" s="3" t="n"/>
      <c r="G48" s="3">
        <f>IF(A48="","",N(E48)-N(F48))</f>
        <v/>
      </c>
      <c r="H48">
        <f>IF(A48="","",IF(G48&lt;=0,0,MAX(0,Ajustes!$B$1-D48)))</f>
        <v/>
      </c>
      <c r="I48">
        <f>IF(A48="","",IF(G48&lt;=0,"Pagada",IF(H48=0,"Corriente",IF(H48&lt;=30,"1 a 30",IF(H48&lt;=60,"31 a 60",IF(H48&lt;=90,"61 a 90","Más de 90"))))))</f>
        <v/>
      </c>
      <c r="J48" s="4" t="n"/>
      <c r="M48" s="4" t="n"/>
    </row>
    <row r="49">
      <c r="C49" s="4" t="n"/>
      <c r="D49" s="4" t="n"/>
      <c r="E49" s="3" t="n"/>
      <c r="F49" s="3" t="n"/>
      <c r="G49" s="3">
        <f>IF(A49="","",N(E49)-N(F49))</f>
        <v/>
      </c>
      <c r="H49">
        <f>IF(A49="","",IF(G49&lt;=0,0,MAX(0,Ajustes!$B$1-D49)))</f>
        <v/>
      </c>
      <c r="I49">
        <f>IF(A49="","",IF(G49&lt;=0,"Pagada",IF(H49=0,"Corriente",IF(H49&lt;=30,"1 a 30",IF(H49&lt;=60,"31 a 60",IF(H49&lt;=90,"61 a 90","Más de 90"))))))</f>
        <v/>
      </c>
      <c r="J49" s="4" t="n"/>
      <c r="M49" s="4" t="n"/>
    </row>
    <row r="50">
      <c r="C50" s="4" t="n"/>
      <c r="D50" s="4" t="n"/>
      <c r="E50" s="3" t="n"/>
      <c r="F50" s="3" t="n"/>
      <c r="G50" s="3">
        <f>IF(A50="","",N(E50)-N(F50))</f>
        <v/>
      </c>
      <c r="H50">
        <f>IF(A50="","",IF(G50&lt;=0,0,MAX(0,Ajustes!$B$1-D50)))</f>
        <v/>
      </c>
      <c r="I50">
        <f>IF(A50="","",IF(G50&lt;=0,"Pagada",IF(H50=0,"Corriente",IF(H50&lt;=30,"1 a 30",IF(H50&lt;=60,"31 a 60",IF(H50&lt;=90,"61 a 90","Más de 90"))))))</f>
        <v/>
      </c>
      <c r="J50" s="4" t="n"/>
      <c r="M50" s="4" t="n"/>
    </row>
    <row r="51">
      <c r="C51" s="4" t="n"/>
      <c r="D51" s="4" t="n"/>
      <c r="E51" s="3" t="n"/>
      <c r="F51" s="3" t="n"/>
      <c r="G51" s="3">
        <f>IF(A51="","",N(E51)-N(F51))</f>
        <v/>
      </c>
      <c r="H51">
        <f>IF(A51="","",IF(G51&lt;=0,0,MAX(0,Ajustes!$B$1-D51)))</f>
        <v/>
      </c>
      <c r="I51">
        <f>IF(A51="","",IF(G51&lt;=0,"Pagada",IF(H51=0,"Corriente",IF(H51&lt;=30,"1 a 30",IF(H51&lt;=60,"31 a 60",IF(H51&lt;=90,"61 a 90","Más de 90"))))))</f>
        <v/>
      </c>
      <c r="J51" s="4" t="n"/>
      <c r="M51" s="4" t="n"/>
    </row>
    <row r="52">
      <c r="C52" s="4" t="n"/>
      <c r="D52" s="4" t="n"/>
      <c r="E52" s="3" t="n"/>
      <c r="F52" s="3" t="n"/>
      <c r="G52" s="3">
        <f>IF(A52="","",N(E52)-N(F52))</f>
        <v/>
      </c>
      <c r="H52">
        <f>IF(A52="","",IF(G52&lt;=0,0,MAX(0,Ajustes!$B$1-D52)))</f>
        <v/>
      </c>
      <c r="I52">
        <f>IF(A52="","",IF(G52&lt;=0,"Pagada",IF(H52=0,"Corriente",IF(H52&lt;=30,"1 a 30",IF(H52&lt;=60,"31 a 60",IF(H52&lt;=90,"61 a 90","Más de 90"))))))</f>
        <v/>
      </c>
      <c r="J52" s="4" t="n"/>
      <c r="M52" s="4" t="n"/>
    </row>
    <row r="53">
      <c r="C53" s="4" t="n"/>
      <c r="D53" s="4" t="n"/>
      <c r="E53" s="3" t="n"/>
      <c r="F53" s="3" t="n"/>
      <c r="G53" s="3">
        <f>IF(A53="","",N(E53)-N(F53))</f>
        <v/>
      </c>
      <c r="H53">
        <f>IF(A53="","",IF(G53&lt;=0,0,MAX(0,Ajustes!$B$1-D53)))</f>
        <v/>
      </c>
      <c r="I53">
        <f>IF(A53="","",IF(G53&lt;=0,"Pagada",IF(H53=0,"Corriente",IF(H53&lt;=30,"1 a 30",IF(H53&lt;=60,"31 a 60",IF(H53&lt;=90,"61 a 90","Más de 90"))))))</f>
        <v/>
      </c>
      <c r="J53" s="4" t="n"/>
      <c r="M53" s="4" t="n"/>
    </row>
    <row r="54">
      <c r="C54" s="4" t="n"/>
      <c r="D54" s="4" t="n"/>
      <c r="E54" s="3" t="n"/>
      <c r="F54" s="3" t="n"/>
      <c r="G54" s="3">
        <f>IF(A54="","",N(E54)-N(F54))</f>
        <v/>
      </c>
      <c r="H54">
        <f>IF(A54="","",IF(G54&lt;=0,0,MAX(0,Ajustes!$B$1-D54)))</f>
        <v/>
      </c>
      <c r="I54">
        <f>IF(A54="","",IF(G54&lt;=0,"Pagada",IF(H54=0,"Corriente",IF(H54&lt;=30,"1 a 30",IF(H54&lt;=60,"31 a 60",IF(H54&lt;=90,"61 a 90","Más de 90"))))))</f>
        <v/>
      </c>
      <c r="J54" s="4" t="n"/>
      <c r="M54" s="4" t="n"/>
    </row>
    <row r="55">
      <c r="C55" s="4" t="n"/>
      <c r="D55" s="4" t="n"/>
      <c r="E55" s="3" t="n"/>
      <c r="F55" s="3" t="n"/>
      <c r="G55" s="3">
        <f>IF(A55="","",N(E55)-N(F55))</f>
        <v/>
      </c>
      <c r="H55">
        <f>IF(A55="","",IF(G55&lt;=0,0,MAX(0,Ajustes!$B$1-D55)))</f>
        <v/>
      </c>
      <c r="I55">
        <f>IF(A55="","",IF(G55&lt;=0,"Pagada",IF(H55=0,"Corriente",IF(H55&lt;=30,"1 a 30",IF(H55&lt;=60,"31 a 60",IF(H55&lt;=90,"61 a 90","Más de 90"))))))</f>
        <v/>
      </c>
      <c r="J55" s="4" t="n"/>
      <c r="M55" s="4" t="n"/>
    </row>
    <row r="56">
      <c r="C56" s="4" t="n"/>
      <c r="D56" s="4" t="n"/>
      <c r="E56" s="3" t="n"/>
      <c r="F56" s="3" t="n"/>
      <c r="G56" s="3">
        <f>IF(A56="","",N(E56)-N(F56))</f>
        <v/>
      </c>
      <c r="H56">
        <f>IF(A56="","",IF(G56&lt;=0,0,MAX(0,Ajustes!$B$1-D56)))</f>
        <v/>
      </c>
      <c r="I56">
        <f>IF(A56="","",IF(G56&lt;=0,"Pagada",IF(H56=0,"Corriente",IF(H56&lt;=30,"1 a 30",IF(H56&lt;=60,"31 a 60",IF(H56&lt;=90,"61 a 90","Más de 90"))))))</f>
        <v/>
      </c>
      <c r="J56" s="4" t="n"/>
      <c r="M56" s="4" t="n"/>
    </row>
    <row r="57">
      <c r="C57" s="4" t="n"/>
      <c r="D57" s="4" t="n"/>
      <c r="E57" s="3" t="n"/>
      <c r="F57" s="3" t="n"/>
      <c r="G57" s="3">
        <f>IF(A57="","",N(E57)-N(F57))</f>
        <v/>
      </c>
      <c r="H57">
        <f>IF(A57="","",IF(G57&lt;=0,0,MAX(0,Ajustes!$B$1-D57)))</f>
        <v/>
      </c>
      <c r="I57">
        <f>IF(A57="","",IF(G57&lt;=0,"Pagada",IF(H57=0,"Corriente",IF(H57&lt;=30,"1 a 30",IF(H57&lt;=60,"31 a 60",IF(H57&lt;=90,"61 a 90","Más de 90"))))))</f>
        <v/>
      </c>
      <c r="J57" s="4" t="n"/>
      <c r="M57" s="4" t="n"/>
    </row>
    <row r="58">
      <c r="C58" s="4" t="n"/>
      <c r="D58" s="4" t="n"/>
      <c r="E58" s="3" t="n"/>
      <c r="F58" s="3" t="n"/>
      <c r="G58" s="3">
        <f>IF(A58="","",N(E58)-N(F58))</f>
        <v/>
      </c>
      <c r="H58">
        <f>IF(A58="","",IF(G58&lt;=0,0,MAX(0,Ajustes!$B$1-D58)))</f>
        <v/>
      </c>
      <c r="I58">
        <f>IF(A58="","",IF(G58&lt;=0,"Pagada",IF(H58=0,"Corriente",IF(H58&lt;=30,"1 a 30",IF(H58&lt;=60,"31 a 60",IF(H58&lt;=90,"61 a 90","Más de 90"))))))</f>
        <v/>
      </c>
      <c r="J58" s="4" t="n"/>
      <c r="M58" s="4" t="n"/>
    </row>
    <row r="59">
      <c r="C59" s="4" t="n"/>
      <c r="D59" s="4" t="n"/>
      <c r="E59" s="3" t="n"/>
      <c r="F59" s="3" t="n"/>
      <c r="G59" s="3">
        <f>IF(A59="","",N(E59)-N(F59))</f>
        <v/>
      </c>
      <c r="H59">
        <f>IF(A59="","",IF(G59&lt;=0,0,MAX(0,Ajustes!$B$1-D59)))</f>
        <v/>
      </c>
      <c r="I59">
        <f>IF(A59="","",IF(G59&lt;=0,"Pagada",IF(H59=0,"Corriente",IF(H59&lt;=30,"1 a 30",IF(H59&lt;=60,"31 a 60",IF(H59&lt;=90,"61 a 90","Más de 90"))))))</f>
        <v/>
      </c>
      <c r="J59" s="4" t="n"/>
      <c r="M59" s="4" t="n"/>
    </row>
    <row r="60">
      <c r="C60" s="4" t="n"/>
      <c r="D60" s="4" t="n"/>
      <c r="E60" s="3" t="n"/>
      <c r="F60" s="3" t="n"/>
      <c r="G60" s="3">
        <f>IF(A60="","",N(E60)-N(F60))</f>
        <v/>
      </c>
      <c r="H60">
        <f>IF(A60="","",IF(G60&lt;=0,0,MAX(0,Ajustes!$B$1-D60)))</f>
        <v/>
      </c>
      <c r="I60">
        <f>IF(A60="","",IF(G60&lt;=0,"Pagada",IF(H60=0,"Corriente",IF(H60&lt;=30,"1 a 30",IF(H60&lt;=60,"31 a 60",IF(H60&lt;=90,"61 a 90","Más de 90"))))))</f>
        <v/>
      </c>
      <c r="J60" s="4" t="n"/>
      <c r="M60" s="4" t="n"/>
    </row>
    <row r="61">
      <c r="C61" s="4" t="n"/>
      <c r="D61" s="4" t="n"/>
      <c r="E61" s="3" t="n"/>
      <c r="F61" s="3" t="n"/>
      <c r="G61" s="3">
        <f>IF(A61="","",N(E61)-N(F61))</f>
        <v/>
      </c>
      <c r="H61">
        <f>IF(A61="","",IF(G61&lt;=0,0,MAX(0,Ajustes!$B$1-D61)))</f>
        <v/>
      </c>
      <c r="I61">
        <f>IF(A61="","",IF(G61&lt;=0,"Pagada",IF(H61=0,"Corriente",IF(H61&lt;=30,"1 a 30",IF(H61&lt;=60,"31 a 60",IF(H61&lt;=90,"61 a 90","Más de 90"))))))</f>
        <v/>
      </c>
      <c r="J61" s="4" t="n"/>
      <c r="M61" s="4" t="n"/>
    </row>
    <row r="62">
      <c r="C62" s="4" t="n"/>
      <c r="D62" s="4" t="n"/>
      <c r="E62" s="3" t="n"/>
      <c r="F62" s="3" t="n"/>
      <c r="G62" s="3">
        <f>IF(A62="","",N(E62)-N(F62))</f>
        <v/>
      </c>
      <c r="H62">
        <f>IF(A62="","",IF(G62&lt;=0,0,MAX(0,Ajustes!$B$1-D62)))</f>
        <v/>
      </c>
      <c r="I62">
        <f>IF(A62="","",IF(G62&lt;=0,"Pagada",IF(H62=0,"Corriente",IF(H62&lt;=30,"1 a 30",IF(H62&lt;=60,"31 a 60",IF(H62&lt;=90,"61 a 90","Más de 90"))))))</f>
        <v/>
      </c>
      <c r="J62" s="4" t="n"/>
      <c r="M62" s="4" t="n"/>
    </row>
    <row r="63">
      <c r="C63" s="4" t="n"/>
      <c r="D63" s="4" t="n"/>
      <c r="E63" s="3" t="n"/>
      <c r="F63" s="3" t="n"/>
      <c r="G63" s="3">
        <f>IF(A63="","",N(E63)-N(F63))</f>
        <v/>
      </c>
      <c r="H63">
        <f>IF(A63="","",IF(G63&lt;=0,0,MAX(0,Ajustes!$B$1-D63)))</f>
        <v/>
      </c>
      <c r="I63">
        <f>IF(A63="","",IF(G63&lt;=0,"Pagada",IF(H63=0,"Corriente",IF(H63&lt;=30,"1 a 30",IF(H63&lt;=60,"31 a 60",IF(H63&lt;=90,"61 a 90","Más de 90"))))))</f>
        <v/>
      </c>
      <c r="J63" s="4" t="n"/>
      <c r="M63" s="4" t="n"/>
    </row>
    <row r="64">
      <c r="C64" s="4" t="n"/>
      <c r="D64" s="4" t="n"/>
      <c r="E64" s="3" t="n"/>
      <c r="F64" s="3" t="n"/>
      <c r="G64" s="3">
        <f>IF(A64="","",N(E64)-N(F64))</f>
        <v/>
      </c>
      <c r="H64">
        <f>IF(A64="","",IF(G64&lt;=0,0,MAX(0,Ajustes!$B$1-D64)))</f>
        <v/>
      </c>
      <c r="I64">
        <f>IF(A64="","",IF(G64&lt;=0,"Pagada",IF(H64=0,"Corriente",IF(H64&lt;=30,"1 a 30",IF(H64&lt;=60,"31 a 60",IF(H64&lt;=90,"61 a 90","Más de 90"))))))</f>
        <v/>
      </c>
      <c r="J64" s="4" t="n"/>
      <c r="M64" s="4" t="n"/>
    </row>
    <row r="65">
      <c r="C65" s="4" t="n"/>
      <c r="D65" s="4" t="n"/>
      <c r="E65" s="3" t="n"/>
      <c r="F65" s="3" t="n"/>
      <c r="G65" s="3">
        <f>IF(A65="","",N(E65)-N(F65))</f>
        <v/>
      </c>
      <c r="H65">
        <f>IF(A65="","",IF(G65&lt;=0,0,MAX(0,Ajustes!$B$1-D65)))</f>
        <v/>
      </c>
      <c r="I65">
        <f>IF(A65="","",IF(G65&lt;=0,"Pagada",IF(H65=0,"Corriente",IF(H65&lt;=30,"1 a 30",IF(H65&lt;=60,"31 a 60",IF(H65&lt;=90,"61 a 90","Más de 90"))))))</f>
        <v/>
      </c>
      <c r="J65" s="4" t="n"/>
      <c r="M65" s="4" t="n"/>
    </row>
    <row r="66">
      <c r="C66" s="4" t="n"/>
      <c r="D66" s="4" t="n"/>
      <c r="E66" s="3" t="n"/>
      <c r="F66" s="3" t="n"/>
      <c r="G66" s="3">
        <f>IF(A66="","",N(E66)-N(F66))</f>
        <v/>
      </c>
      <c r="H66">
        <f>IF(A66="","",IF(G66&lt;=0,0,MAX(0,Ajustes!$B$1-D66)))</f>
        <v/>
      </c>
      <c r="I66">
        <f>IF(A66="","",IF(G66&lt;=0,"Pagada",IF(H66=0,"Corriente",IF(H66&lt;=30,"1 a 30",IF(H66&lt;=60,"31 a 60",IF(H66&lt;=90,"61 a 90","Más de 90"))))))</f>
        <v/>
      </c>
      <c r="J66" s="4" t="n"/>
      <c r="M66" s="4" t="n"/>
    </row>
    <row r="67">
      <c r="C67" s="4" t="n"/>
      <c r="D67" s="4" t="n"/>
      <c r="E67" s="3" t="n"/>
      <c r="F67" s="3" t="n"/>
      <c r="G67" s="3">
        <f>IF(A67="","",N(E67)-N(F67))</f>
        <v/>
      </c>
      <c r="H67">
        <f>IF(A67="","",IF(G67&lt;=0,0,MAX(0,Ajustes!$B$1-D67)))</f>
        <v/>
      </c>
      <c r="I67">
        <f>IF(A67="","",IF(G67&lt;=0,"Pagada",IF(H67=0,"Corriente",IF(H67&lt;=30,"1 a 30",IF(H67&lt;=60,"31 a 60",IF(H67&lt;=90,"61 a 90","Más de 90"))))))</f>
        <v/>
      </c>
      <c r="J67" s="4" t="n"/>
      <c r="M67" s="4" t="n"/>
    </row>
    <row r="68">
      <c r="C68" s="4" t="n"/>
      <c r="D68" s="4" t="n"/>
      <c r="E68" s="3" t="n"/>
      <c r="F68" s="3" t="n"/>
      <c r="G68" s="3">
        <f>IF(A68="","",N(E68)-N(F68))</f>
        <v/>
      </c>
      <c r="H68">
        <f>IF(A68="","",IF(G68&lt;=0,0,MAX(0,Ajustes!$B$1-D68)))</f>
        <v/>
      </c>
      <c r="I68">
        <f>IF(A68="","",IF(G68&lt;=0,"Pagada",IF(H68=0,"Corriente",IF(H68&lt;=30,"1 a 30",IF(H68&lt;=60,"31 a 60",IF(H68&lt;=90,"61 a 90","Más de 90"))))))</f>
        <v/>
      </c>
      <c r="J68" s="4" t="n"/>
      <c r="M68" s="4" t="n"/>
    </row>
    <row r="69">
      <c r="C69" s="4" t="n"/>
      <c r="D69" s="4" t="n"/>
      <c r="E69" s="3" t="n"/>
      <c r="F69" s="3" t="n"/>
      <c r="G69" s="3">
        <f>IF(A69="","",N(E69)-N(F69))</f>
        <v/>
      </c>
      <c r="H69">
        <f>IF(A69="","",IF(G69&lt;=0,0,MAX(0,Ajustes!$B$1-D69)))</f>
        <v/>
      </c>
      <c r="I69">
        <f>IF(A69="","",IF(G69&lt;=0,"Pagada",IF(H69=0,"Corriente",IF(H69&lt;=30,"1 a 30",IF(H69&lt;=60,"31 a 60",IF(H69&lt;=90,"61 a 90","Más de 90"))))))</f>
        <v/>
      </c>
      <c r="J69" s="4" t="n"/>
      <c r="M69" s="4" t="n"/>
    </row>
    <row r="70">
      <c r="C70" s="4" t="n"/>
      <c r="D70" s="4" t="n"/>
      <c r="E70" s="3" t="n"/>
      <c r="F70" s="3" t="n"/>
      <c r="G70" s="3">
        <f>IF(A70="","",N(E70)-N(F70))</f>
        <v/>
      </c>
      <c r="H70">
        <f>IF(A70="","",IF(G70&lt;=0,0,MAX(0,Ajustes!$B$1-D70)))</f>
        <v/>
      </c>
      <c r="I70">
        <f>IF(A70="","",IF(G70&lt;=0,"Pagada",IF(H70=0,"Corriente",IF(H70&lt;=30,"1 a 30",IF(H70&lt;=60,"31 a 60",IF(H70&lt;=90,"61 a 90","Más de 90"))))))</f>
        <v/>
      </c>
      <c r="J70" s="4" t="n"/>
      <c r="M70" s="4" t="n"/>
    </row>
    <row r="71">
      <c r="C71" s="4" t="n"/>
      <c r="D71" s="4" t="n"/>
      <c r="E71" s="3" t="n"/>
      <c r="F71" s="3" t="n"/>
      <c r="G71" s="3">
        <f>IF(A71="","",N(E71)-N(F71))</f>
        <v/>
      </c>
      <c r="H71">
        <f>IF(A71="","",IF(G71&lt;=0,0,MAX(0,Ajustes!$B$1-D71)))</f>
        <v/>
      </c>
      <c r="I71">
        <f>IF(A71="","",IF(G71&lt;=0,"Pagada",IF(H71=0,"Corriente",IF(H71&lt;=30,"1 a 30",IF(H71&lt;=60,"31 a 60",IF(H71&lt;=90,"61 a 90","Más de 90"))))))</f>
        <v/>
      </c>
      <c r="J71" s="4" t="n"/>
      <c r="M71" s="4" t="n"/>
    </row>
    <row r="72">
      <c r="C72" s="4" t="n"/>
      <c r="D72" s="4" t="n"/>
      <c r="E72" s="3" t="n"/>
      <c r="F72" s="3" t="n"/>
      <c r="G72" s="3">
        <f>IF(A72="","",N(E72)-N(F72))</f>
        <v/>
      </c>
      <c r="H72">
        <f>IF(A72="","",IF(G72&lt;=0,0,MAX(0,Ajustes!$B$1-D72)))</f>
        <v/>
      </c>
      <c r="I72">
        <f>IF(A72="","",IF(G72&lt;=0,"Pagada",IF(H72=0,"Corriente",IF(H72&lt;=30,"1 a 30",IF(H72&lt;=60,"31 a 60",IF(H72&lt;=90,"61 a 90","Más de 90"))))))</f>
        <v/>
      </c>
      <c r="J72" s="4" t="n"/>
      <c r="M72" s="4" t="n"/>
    </row>
    <row r="73">
      <c r="C73" s="4" t="n"/>
      <c r="D73" s="4" t="n"/>
      <c r="E73" s="3" t="n"/>
      <c r="F73" s="3" t="n"/>
      <c r="G73" s="3">
        <f>IF(A73="","",N(E73)-N(F73))</f>
        <v/>
      </c>
      <c r="H73">
        <f>IF(A73="","",IF(G73&lt;=0,0,MAX(0,Ajustes!$B$1-D73)))</f>
        <v/>
      </c>
      <c r="I73">
        <f>IF(A73="","",IF(G73&lt;=0,"Pagada",IF(H73=0,"Corriente",IF(H73&lt;=30,"1 a 30",IF(H73&lt;=60,"31 a 60",IF(H73&lt;=90,"61 a 90","Más de 90"))))))</f>
        <v/>
      </c>
      <c r="J73" s="4" t="n"/>
      <c r="M73" s="4" t="n"/>
    </row>
    <row r="74">
      <c r="C74" s="4" t="n"/>
      <c r="D74" s="4" t="n"/>
      <c r="E74" s="3" t="n"/>
      <c r="F74" s="3" t="n"/>
      <c r="G74" s="3">
        <f>IF(A74="","",N(E74)-N(F74))</f>
        <v/>
      </c>
      <c r="H74">
        <f>IF(A74="","",IF(G74&lt;=0,0,MAX(0,Ajustes!$B$1-D74)))</f>
        <v/>
      </c>
      <c r="I74">
        <f>IF(A74="","",IF(G74&lt;=0,"Pagada",IF(H74=0,"Corriente",IF(H74&lt;=30,"1 a 30",IF(H74&lt;=60,"31 a 60",IF(H74&lt;=90,"61 a 90","Más de 90"))))))</f>
        <v/>
      </c>
      <c r="J74" s="4" t="n"/>
      <c r="M74" s="4" t="n"/>
    </row>
    <row r="75">
      <c r="C75" s="4" t="n"/>
      <c r="D75" s="4" t="n"/>
      <c r="E75" s="3" t="n"/>
      <c r="F75" s="3" t="n"/>
      <c r="G75" s="3">
        <f>IF(A75="","",N(E75)-N(F75))</f>
        <v/>
      </c>
      <c r="H75">
        <f>IF(A75="","",IF(G75&lt;=0,0,MAX(0,Ajustes!$B$1-D75)))</f>
        <v/>
      </c>
      <c r="I75">
        <f>IF(A75="","",IF(G75&lt;=0,"Pagada",IF(H75=0,"Corriente",IF(H75&lt;=30,"1 a 30",IF(H75&lt;=60,"31 a 60",IF(H75&lt;=90,"61 a 90","Más de 90"))))))</f>
        <v/>
      </c>
      <c r="J75" s="4" t="n"/>
      <c r="M75" s="4" t="n"/>
    </row>
    <row r="76">
      <c r="C76" s="4" t="n"/>
      <c r="D76" s="4" t="n"/>
      <c r="E76" s="3" t="n"/>
      <c r="F76" s="3" t="n"/>
      <c r="G76" s="3">
        <f>IF(A76="","",N(E76)-N(F76))</f>
        <v/>
      </c>
      <c r="H76">
        <f>IF(A76="","",IF(G76&lt;=0,0,MAX(0,Ajustes!$B$1-D76)))</f>
        <v/>
      </c>
      <c r="I76">
        <f>IF(A76="","",IF(G76&lt;=0,"Pagada",IF(H76=0,"Corriente",IF(H76&lt;=30,"1 a 30",IF(H76&lt;=60,"31 a 60",IF(H76&lt;=90,"61 a 90","Más de 90"))))))</f>
        <v/>
      </c>
      <c r="J76" s="4" t="n"/>
      <c r="M76" s="4" t="n"/>
    </row>
    <row r="77">
      <c r="C77" s="4" t="n"/>
      <c r="D77" s="4" t="n"/>
      <c r="E77" s="3" t="n"/>
      <c r="F77" s="3" t="n"/>
      <c r="G77" s="3">
        <f>IF(A77="","",N(E77)-N(F77))</f>
        <v/>
      </c>
      <c r="H77">
        <f>IF(A77="","",IF(G77&lt;=0,0,MAX(0,Ajustes!$B$1-D77)))</f>
        <v/>
      </c>
      <c r="I77">
        <f>IF(A77="","",IF(G77&lt;=0,"Pagada",IF(H77=0,"Corriente",IF(H77&lt;=30,"1 a 30",IF(H77&lt;=60,"31 a 60",IF(H77&lt;=90,"61 a 90","Más de 90"))))))</f>
        <v/>
      </c>
      <c r="J77" s="4" t="n"/>
      <c r="M77" s="4" t="n"/>
    </row>
    <row r="78">
      <c r="C78" s="4" t="n"/>
      <c r="D78" s="4" t="n"/>
      <c r="E78" s="3" t="n"/>
      <c r="F78" s="3" t="n"/>
      <c r="G78" s="3">
        <f>IF(A78="","",N(E78)-N(F78))</f>
        <v/>
      </c>
      <c r="H78">
        <f>IF(A78="","",IF(G78&lt;=0,0,MAX(0,Ajustes!$B$1-D78)))</f>
        <v/>
      </c>
      <c r="I78">
        <f>IF(A78="","",IF(G78&lt;=0,"Pagada",IF(H78=0,"Corriente",IF(H78&lt;=30,"1 a 30",IF(H78&lt;=60,"31 a 60",IF(H78&lt;=90,"61 a 90","Más de 90"))))))</f>
        <v/>
      </c>
      <c r="J78" s="4" t="n"/>
      <c r="M78" s="4" t="n"/>
    </row>
    <row r="79">
      <c r="C79" s="4" t="n"/>
      <c r="D79" s="4" t="n"/>
      <c r="E79" s="3" t="n"/>
      <c r="F79" s="3" t="n"/>
      <c r="G79" s="3">
        <f>IF(A79="","",N(E79)-N(F79))</f>
        <v/>
      </c>
      <c r="H79">
        <f>IF(A79="","",IF(G79&lt;=0,0,MAX(0,Ajustes!$B$1-D79)))</f>
        <v/>
      </c>
      <c r="I79">
        <f>IF(A79="","",IF(G79&lt;=0,"Pagada",IF(H79=0,"Corriente",IF(H79&lt;=30,"1 a 30",IF(H79&lt;=60,"31 a 60",IF(H79&lt;=90,"61 a 90","Más de 90"))))))</f>
        <v/>
      </c>
      <c r="J79" s="4" t="n"/>
      <c r="M79" s="4" t="n"/>
    </row>
    <row r="80">
      <c r="C80" s="4" t="n"/>
      <c r="D80" s="4" t="n"/>
      <c r="E80" s="3" t="n"/>
      <c r="F80" s="3" t="n"/>
      <c r="G80" s="3">
        <f>IF(A80="","",N(E80)-N(F80))</f>
        <v/>
      </c>
      <c r="H80">
        <f>IF(A80="","",IF(G80&lt;=0,0,MAX(0,Ajustes!$B$1-D80)))</f>
        <v/>
      </c>
      <c r="I80">
        <f>IF(A80="","",IF(G80&lt;=0,"Pagada",IF(H80=0,"Corriente",IF(H80&lt;=30,"1 a 30",IF(H80&lt;=60,"31 a 60",IF(H80&lt;=90,"61 a 90","Más de 90"))))))</f>
        <v/>
      </c>
      <c r="J80" s="4" t="n"/>
      <c r="M80" s="4" t="n"/>
    </row>
    <row r="81">
      <c r="C81" s="4" t="n"/>
      <c r="D81" s="4" t="n"/>
      <c r="E81" s="3" t="n"/>
      <c r="F81" s="3" t="n"/>
      <c r="G81" s="3">
        <f>IF(A81="","",N(E81)-N(F81))</f>
        <v/>
      </c>
      <c r="H81">
        <f>IF(A81="","",IF(G81&lt;=0,0,MAX(0,Ajustes!$B$1-D81)))</f>
        <v/>
      </c>
      <c r="I81">
        <f>IF(A81="","",IF(G81&lt;=0,"Pagada",IF(H81=0,"Corriente",IF(H81&lt;=30,"1 a 30",IF(H81&lt;=60,"31 a 60",IF(H81&lt;=90,"61 a 90","Más de 90"))))))</f>
        <v/>
      </c>
      <c r="J81" s="4" t="n"/>
      <c r="M81" s="4" t="n"/>
    </row>
    <row r="82">
      <c r="C82" s="4" t="n"/>
      <c r="D82" s="4" t="n"/>
      <c r="E82" s="3" t="n"/>
      <c r="F82" s="3" t="n"/>
      <c r="G82" s="3">
        <f>IF(A82="","",N(E82)-N(F82))</f>
        <v/>
      </c>
      <c r="H82">
        <f>IF(A82="","",IF(G82&lt;=0,0,MAX(0,Ajustes!$B$1-D82)))</f>
        <v/>
      </c>
      <c r="I82">
        <f>IF(A82="","",IF(G82&lt;=0,"Pagada",IF(H82=0,"Corriente",IF(H82&lt;=30,"1 a 30",IF(H82&lt;=60,"31 a 60",IF(H82&lt;=90,"61 a 90","Más de 90"))))))</f>
        <v/>
      </c>
      <c r="J82" s="4" t="n"/>
      <c r="M82" s="4" t="n"/>
    </row>
    <row r="83">
      <c r="C83" s="4" t="n"/>
      <c r="D83" s="4" t="n"/>
      <c r="E83" s="3" t="n"/>
      <c r="F83" s="3" t="n"/>
      <c r="G83" s="3">
        <f>IF(A83="","",N(E83)-N(F83))</f>
        <v/>
      </c>
      <c r="H83">
        <f>IF(A83="","",IF(G83&lt;=0,0,MAX(0,Ajustes!$B$1-D83)))</f>
        <v/>
      </c>
      <c r="I83">
        <f>IF(A83="","",IF(G83&lt;=0,"Pagada",IF(H83=0,"Corriente",IF(H83&lt;=30,"1 a 30",IF(H83&lt;=60,"31 a 60",IF(H83&lt;=90,"61 a 90","Más de 90"))))))</f>
        <v/>
      </c>
      <c r="J83" s="4" t="n"/>
      <c r="M83" s="4" t="n"/>
    </row>
    <row r="84">
      <c r="C84" s="4" t="n"/>
      <c r="D84" s="4" t="n"/>
      <c r="E84" s="3" t="n"/>
      <c r="F84" s="3" t="n"/>
      <c r="G84" s="3">
        <f>IF(A84="","",N(E84)-N(F84))</f>
        <v/>
      </c>
      <c r="H84">
        <f>IF(A84="","",IF(G84&lt;=0,0,MAX(0,Ajustes!$B$1-D84)))</f>
        <v/>
      </c>
      <c r="I84">
        <f>IF(A84="","",IF(G84&lt;=0,"Pagada",IF(H84=0,"Corriente",IF(H84&lt;=30,"1 a 30",IF(H84&lt;=60,"31 a 60",IF(H84&lt;=90,"61 a 90","Más de 90"))))))</f>
        <v/>
      </c>
      <c r="J84" s="4" t="n"/>
      <c r="M84" s="4" t="n"/>
    </row>
    <row r="85">
      <c r="C85" s="4" t="n"/>
      <c r="D85" s="4" t="n"/>
      <c r="E85" s="3" t="n"/>
      <c r="F85" s="3" t="n"/>
      <c r="G85" s="3">
        <f>IF(A85="","",N(E85)-N(F85))</f>
        <v/>
      </c>
      <c r="H85">
        <f>IF(A85="","",IF(G85&lt;=0,0,MAX(0,Ajustes!$B$1-D85)))</f>
        <v/>
      </c>
      <c r="I85">
        <f>IF(A85="","",IF(G85&lt;=0,"Pagada",IF(H85=0,"Corriente",IF(H85&lt;=30,"1 a 30",IF(H85&lt;=60,"31 a 60",IF(H85&lt;=90,"61 a 90","Más de 90"))))))</f>
        <v/>
      </c>
      <c r="J85" s="4" t="n"/>
      <c r="M85" s="4" t="n"/>
    </row>
    <row r="86">
      <c r="C86" s="4" t="n"/>
      <c r="D86" s="4" t="n"/>
      <c r="E86" s="3" t="n"/>
      <c r="F86" s="3" t="n"/>
      <c r="G86" s="3">
        <f>IF(A86="","",N(E86)-N(F86))</f>
        <v/>
      </c>
      <c r="H86">
        <f>IF(A86="","",IF(G86&lt;=0,0,MAX(0,Ajustes!$B$1-D86)))</f>
        <v/>
      </c>
      <c r="I86">
        <f>IF(A86="","",IF(G86&lt;=0,"Pagada",IF(H86=0,"Corriente",IF(H86&lt;=30,"1 a 30",IF(H86&lt;=60,"31 a 60",IF(H86&lt;=90,"61 a 90","Más de 90"))))))</f>
        <v/>
      </c>
      <c r="J86" s="4" t="n"/>
      <c r="M86" s="4" t="n"/>
    </row>
    <row r="87">
      <c r="C87" s="4" t="n"/>
      <c r="D87" s="4" t="n"/>
      <c r="E87" s="3" t="n"/>
      <c r="F87" s="3" t="n"/>
      <c r="G87" s="3">
        <f>IF(A87="","",N(E87)-N(F87))</f>
        <v/>
      </c>
      <c r="H87">
        <f>IF(A87="","",IF(G87&lt;=0,0,MAX(0,Ajustes!$B$1-D87)))</f>
        <v/>
      </c>
      <c r="I87">
        <f>IF(A87="","",IF(G87&lt;=0,"Pagada",IF(H87=0,"Corriente",IF(H87&lt;=30,"1 a 30",IF(H87&lt;=60,"31 a 60",IF(H87&lt;=90,"61 a 90","Más de 90"))))))</f>
        <v/>
      </c>
      <c r="J87" s="4" t="n"/>
      <c r="M87" s="4" t="n"/>
    </row>
    <row r="88">
      <c r="C88" s="4" t="n"/>
      <c r="D88" s="4" t="n"/>
      <c r="E88" s="3" t="n"/>
      <c r="F88" s="3" t="n"/>
      <c r="G88" s="3">
        <f>IF(A88="","",N(E88)-N(F88))</f>
        <v/>
      </c>
      <c r="H88">
        <f>IF(A88="","",IF(G88&lt;=0,0,MAX(0,Ajustes!$B$1-D88)))</f>
        <v/>
      </c>
      <c r="I88">
        <f>IF(A88="","",IF(G88&lt;=0,"Pagada",IF(H88=0,"Corriente",IF(H88&lt;=30,"1 a 30",IF(H88&lt;=60,"31 a 60",IF(H88&lt;=90,"61 a 90","Más de 90"))))))</f>
        <v/>
      </c>
      <c r="J88" s="4" t="n"/>
      <c r="M88" s="4" t="n"/>
    </row>
    <row r="89">
      <c r="C89" s="4" t="n"/>
      <c r="D89" s="4" t="n"/>
      <c r="E89" s="3" t="n"/>
      <c r="F89" s="3" t="n"/>
      <c r="G89" s="3">
        <f>IF(A89="","",N(E89)-N(F89))</f>
        <v/>
      </c>
      <c r="H89">
        <f>IF(A89="","",IF(G89&lt;=0,0,MAX(0,Ajustes!$B$1-D89)))</f>
        <v/>
      </c>
      <c r="I89">
        <f>IF(A89="","",IF(G89&lt;=0,"Pagada",IF(H89=0,"Corriente",IF(H89&lt;=30,"1 a 30",IF(H89&lt;=60,"31 a 60",IF(H89&lt;=90,"61 a 90","Más de 90"))))))</f>
        <v/>
      </c>
      <c r="J89" s="4" t="n"/>
      <c r="M89" s="4" t="n"/>
    </row>
    <row r="90">
      <c r="C90" s="4" t="n"/>
      <c r="D90" s="4" t="n"/>
      <c r="E90" s="3" t="n"/>
      <c r="F90" s="3" t="n"/>
      <c r="G90" s="3">
        <f>IF(A90="","",N(E90)-N(F90))</f>
        <v/>
      </c>
      <c r="H90">
        <f>IF(A90="","",IF(G90&lt;=0,0,MAX(0,Ajustes!$B$1-D90)))</f>
        <v/>
      </c>
      <c r="I90">
        <f>IF(A90="","",IF(G90&lt;=0,"Pagada",IF(H90=0,"Corriente",IF(H90&lt;=30,"1 a 30",IF(H90&lt;=60,"31 a 60",IF(H90&lt;=90,"61 a 90","Más de 90"))))))</f>
        <v/>
      </c>
      <c r="J90" s="4" t="n"/>
      <c r="M90" s="4" t="n"/>
    </row>
    <row r="91">
      <c r="C91" s="4" t="n"/>
      <c r="D91" s="4" t="n"/>
      <c r="E91" s="3" t="n"/>
      <c r="F91" s="3" t="n"/>
      <c r="G91" s="3">
        <f>IF(A91="","",N(E91)-N(F91))</f>
        <v/>
      </c>
      <c r="H91">
        <f>IF(A91="","",IF(G91&lt;=0,0,MAX(0,Ajustes!$B$1-D91)))</f>
        <v/>
      </c>
      <c r="I91">
        <f>IF(A91="","",IF(G91&lt;=0,"Pagada",IF(H91=0,"Corriente",IF(H91&lt;=30,"1 a 30",IF(H91&lt;=60,"31 a 60",IF(H91&lt;=90,"61 a 90","Más de 90"))))))</f>
        <v/>
      </c>
      <c r="J91" s="4" t="n"/>
      <c r="M91" s="4" t="n"/>
    </row>
    <row r="92">
      <c r="C92" s="4" t="n"/>
      <c r="D92" s="4" t="n"/>
      <c r="E92" s="3" t="n"/>
      <c r="F92" s="3" t="n"/>
      <c r="G92" s="3">
        <f>IF(A92="","",N(E92)-N(F92))</f>
        <v/>
      </c>
      <c r="H92">
        <f>IF(A92="","",IF(G92&lt;=0,0,MAX(0,Ajustes!$B$1-D92)))</f>
        <v/>
      </c>
      <c r="I92">
        <f>IF(A92="","",IF(G92&lt;=0,"Pagada",IF(H92=0,"Corriente",IF(H92&lt;=30,"1 a 30",IF(H92&lt;=60,"31 a 60",IF(H92&lt;=90,"61 a 90","Más de 90"))))))</f>
        <v/>
      </c>
      <c r="J92" s="4" t="n"/>
      <c r="M92" s="4" t="n"/>
    </row>
    <row r="93">
      <c r="C93" s="4" t="n"/>
      <c r="D93" s="4" t="n"/>
      <c r="E93" s="3" t="n"/>
      <c r="F93" s="3" t="n"/>
      <c r="G93" s="3">
        <f>IF(A93="","",N(E93)-N(F93))</f>
        <v/>
      </c>
      <c r="H93">
        <f>IF(A93="","",IF(G93&lt;=0,0,MAX(0,Ajustes!$B$1-D93)))</f>
        <v/>
      </c>
      <c r="I93">
        <f>IF(A93="","",IF(G93&lt;=0,"Pagada",IF(H93=0,"Corriente",IF(H93&lt;=30,"1 a 30",IF(H93&lt;=60,"31 a 60",IF(H93&lt;=90,"61 a 90","Más de 90"))))))</f>
        <v/>
      </c>
      <c r="J93" s="4" t="n"/>
      <c r="M93" s="4" t="n"/>
    </row>
    <row r="94">
      <c r="C94" s="4" t="n"/>
      <c r="D94" s="4" t="n"/>
      <c r="E94" s="3" t="n"/>
      <c r="F94" s="3" t="n"/>
      <c r="G94" s="3">
        <f>IF(A94="","",N(E94)-N(F94))</f>
        <v/>
      </c>
      <c r="H94">
        <f>IF(A94="","",IF(G94&lt;=0,0,MAX(0,Ajustes!$B$1-D94)))</f>
        <v/>
      </c>
      <c r="I94">
        <f>IF(A94="","",IF(G94&lt;=0,"Pagada",IF(H94=0,"Corriente",IF(H94&lt;=30,"1 a 30",IF(H94&lt;=60,"31 a 60",IF(H94&lt;=90,"61 a 90","Más de 90"))))))</f>
        <v/>
      </c>
      <c r="J94" s="4" t="n"/>
      <c r="M94" s="4" t="n"/>
    </row>
    <row r="95">
      <c r="C95" s="4" t="n"/>
      <c r="D95" s="4" t="n"/>
      <c r="E95" s="3" t="n"/>
      <c r="F95" s="3" t="n"/>
      <c r="G95" s="3">
        <f>IF(A95="","",N(E95)-N(F95))</f>
        <v/>
      </c>
      <c r="H95">
        <f>IF(A95="","",IF(G95&lt;=0,0,MAX(0,Ajustes!$B$1-D95)))</f>
        <v/>
      </c>
      <c r="I95">
        <f>IF(A95="","",IF(G95&lt;=0,"Pagada",IF(H95=0,"Corriente",IF(H95&lt;=30,"1 a 30",IF(H95&lt;=60,"31 a 60",IF(H95&lt;=90,"61 a 90","Más de 90"))))))</f>
        <v/>
      </c>
      <c r="J95" s="4" t="n"/>
      <c r="M95" s="4" t="n"/>
    </row>
    <row r="96">
      <c r="C96" s="4" t="n"/>
      <c r="D96" s="4" t="n"/>
      <c r="E96" s="3" t="n"/>
      <c r="F96" s="3" t="n"/>
      <c r="G96" s="3">
        <f>IF(A96="","",N(E96)-N(F96))</f>
        <v/>
      </c>
      <c r="H96">
        <f>IF(A96="","",IF(G96&lt;=0,0,MAX(0,Ajustes!$B$1-D96)))</f>
        <v/>
      </c>
      <c r="I96">
        <f>IF(A96="","",IF(G96&lt;=0,"Pagada",IF(H96=0,"Corriente",IF(H96&lt;=30,"1 a 30",IF(H96&lt;=60,"31 a 60",IF(H96&lt;=90,"61 a 90","Más de 90"))))))</f>
        <v/>
      </c>
      <c r="J96" s="4" t="n"/>
      <c r="M96" s="4" t="n"/>
    </row>
    <row r="97">
      <c r="C97" s="4" t="n"/>
      <c r="D97" s="4" t="n"/>
      <c r="E97" s="3" t="n"/>
      <c r="F97" s="3" t="n"/>
      <c r="G97" s="3">
        <f>IF(A97="","",N(E97)-N(F97))</f>
        <v/>
      </c>
      <c r="H97">
        <f>IF(A97="","",IF(G97&lt;=0,0,MAX(0,Ajustes!$B$1-D97)))</f>
        <v/>
      </c>
      <c r="I97">
        <f>IF(A97="","",IF(G97&lt;=0,"Pagada",IF(H97=0,"Corriente",IF(H97&lt;=30,"1 a 30",IF(H97&lt;=60,"31 a 60",IF(H97&lt;=90,"61 a 90","Más de 90"))))))</f>
        <v/>
      </c>
      <c r="J97" s="4" t="n"/>
      <c r="M97" s="4" t="n"/>
    </row>
    <row r="98">
      <c r="C98" s="4" t="n"/>
      <c r="D98" s="4" t="n"/>
      <c r="E98" s="3" t="n"/>
      <c r="F98" s="3" t="n"/>
      <c r="G98" s="3">
        <f>IF(A98="","",N(E98)-N(F98))</f>
        <v/>
      </c>
      <c r="H98">
        <f>IF(A98="","",IF(G98&lt;=0,0,MAX(0,Ajustes!$B$1-D98)))</f>
        <v/>
      </c>
      <c r="I98">
        <f>IF(A98="","",IF(G98&lt;=0,"Pagada",IF(H98=0,"Corriente",IF(H98&lt;=30,"1 a 30",IF(H98&lt;=60,"31 a 60",IF(H98&lt;=90,"61 a 90","Más de 90"))))))</f>
        <v/>
      </c>
      <c r="J98" s="4" t="n"/>
      <c r="M98" s="4" t="n"/>
    </row>
    <row r="99">
      <c r="C99" s="4" t="n"/>
      <c r="D99" s="4" t="n"/>
      <c r="E99" s="3" t="n"/>
      <c r="F99" s="3" t="n"/>
      <c r="G99" s="3">
        <f>IF(A99="","",N(E99)-N(F99))</f>
        <v/>
      </c>
      <c r="H99">
        <f>IF(A99="","",IF(G99&lt;=0,0,MAX(0,Ajustes!$B$1-D99)))</f>
        <v/>
      </c>
      <c r="I99">
        <f>IF(A99="","",IF(G99&lt;=0,"Pagada",IF(H99=0,"Corriente",IF(H99&lt;=30,"1 a 30",IF(H99&lt;=60,"31 a 60",IF(H99&lt;=90,"61 a 90","Más de 90"))))))</f>
        <v/>
      </c>
      <c r="J99" s="4" t="n"/>
      <c r="M99" s="4" t="n"/>
    </row>
    <row r="100">
      <c r="C100" s="4" t="n"/>
      <c r="D100" s="4" t="n"/>
      <c r="E100" s="3" t="n"/>
      <c r="F100" s="3" t="n"/>
      <c r="G100" s="3">
        <f>IF(A100="","",N(E100)-N(F100))</f>
        <v/>
      </c>
      <c r="H100">
        <f>IF(A100="","",IF(G100&lt;=0,0,MAX(0,Ajustes!$B$1-D100)))</f>
        <v/>
      </c>
      <c r="I100">
        <f>IF(A100="","",IF(G100&lt;=0,"Pagada",IF(H100=0,"Corriente",IF(H100&lt;=30,"1 a 30",IF(H100&lt;=60,"31 a 60",IF(H100&lt;=90,"61 a 90","Más de 90"))))))</f>
        <v/>
      </c>
      <c r="J100" s="4" t="n"/>
      <c r="M100" s="4" t="n"/>
    </row>
    <row r="101">
      <c r="C101" s="4" t="n"/>
      <c r="D101" s="4" t="n"/>
      <c r="E101" s="3" t="n"/>
      <c r="F101" s="3" t="n"/>
      <c r="G101" s="3">
        <f>IF(A101="","",N(E101)-N(F101))</f>
        <v/>
      </c>
      <c r="H101">
        <f>IF(A101="","",IF(G101&lt;=0,0,MAX(0,Ajustes!$B$1-D101)))</f>
        <v/>
      </c>
      <c r="I101">
        <f>IF(A101="","",IF(G101&lt;=0,"Pagada",IF(H101=0,"Corriente",IF(H101&lt;=30,"1 a 30",IF(H101&lt;=60,"31 a 60",IF(H101&lt;=90,"61 a 90","Más de 90"))))))</f>
        <v/>
      </c>
      <c r="J101" s="4" t="n"/>
      <c r="M101" s="4" t="n"/>
    </row>
    <row r="102">
      <c r="C102" s="4" t="n"/>
      <c r="D102" s="4" t="n"/>
      <c r="E102" s="3" t="n"/>
      <c r="F102" s="3" t="n"/>
      <c r="G102" s="3">
        <f>IF(A102="","",N(E102)-N(F102))</f>
        <v/>
      </c>
      <c r="H102">
        <f>IF(A102="","",IF(G102&lt;=0,0,MAX(0,Ajustes!$B$1-D102)))</f>
        <v/>
      </c>
      <c r="I102">
        <f>IF(A102="","",IF(G102&lt;=0,"Pagada",IF(H102=0,"Corriente",IF(H102&lt;=30,"1 a 30",IF(H102&lt;=60,"31 a 60",IF(H102&lt;=90,"61 a 90","Más de 90"))))))</f>
        <v/>
      </c>
      <c r="J102" s="4" t="n"/>
      <c r="M102" s="4" t="n"/>
    </row>
    <row r="103">
      <c r="C103" s="4" t="n"/>
      <c r="D103" s="4" t="n"/>
      <c r="E103" s="3" t="n"/>
      <c r="F103" s="3" t="n"/>
      <c r="G103" s="3">
        <f>IF(A103="","",N(E103)-N(F103))</f>
        <v/>
      </c>
      <c r="H103">
        <f>IF(A103="","",IF(G103&lt;=0,0,MAX(0,Ajustes!$B$1-D103)))</f>
        <v/>
      </c>
      <c r="I103">
        <f>IF(A103="","",IF(G103&lt;=0,"Pagada",IF(H103=0,"Corriente",IF(H103&lt;=30,"1 a 30",IF(H103&lt;=60,"31 a 60",IF(H103&lt;=90,"61 a 90","Más de 90"))))))</f>
        <v/>
      </c>
      <c r="J103" s="4" t="n"/>
      <c r="M103" s="4" t="n"/>
    </row>
    <row r="104">
      <c r="C104" s="4" t="n"/>
      <c r="D104" s="4" t="n"/>
      <c r="E104" s="3" t="n"/>
      <c r="F104" s="3" t="n"/>
      <c r="G104" s="3">
        <f>IF(A104="","",N(E104)-N(F104))</f>
        <v/>
      </c>
      <c r="H104">
        <f>IF(A104="","",IF(G104&lt;=0,0,MAX(0,Ajustes!$B$1-D104)))</f>
        <v/>
      </c>
      <c r="I104">
        <f>IF(A104="","",IF(G104&lt;=0,"Pagada",IF(H104=0,"Corriente",IF(H104&lt;=30,"1 a 30",IF(H104&lt;=60,"31 a 60",IF(H104&lt;=90,"61 a 90","Más de 90"))))))</f>
        <v/>
      </c>
      <c r="J104" s="4" t="n"/>
      <c r="M104" s="4" t="n"/>
    </row>
    <row r="105">
      <c r="C105" s="4" t="n"/>
      <c r="D105" s="4" t="n"/>
      <c r="E105" s="3" t="n"/>
      <c r="F105" s="3" t="n"/>
      <c r="G105" s="3">
        <f>IF(A105="","",N(E105)-N(F105))</f>
        <v/>
      </c>
      <c r="H105">
        <f>IF(A105="","",IF(G105&lt;=0,0,MAX(0,Ajustes!$B$1-D105)))</f>
        <v/>
      </c>
      <c r="I105">
        <f>IF(A105="","",IF(G105&lt;=0,"Pagada",IF(H105=0,"Corriente",IF(H105&lt;=30,"1 a 30",IF(H105&lt;=60,"31 a 60",IF(H105&lt;=90,"61 a 90","Más de 90"))))))</f>
        <v/>
      </c>
      <c r="J105" s="4" t="n"/>
      <c r="M105" s="4" t="n"/>
    </row>
    <row r="106">
      <c r="C106" s="4" t="n"/>
      <c r="D106" s="4" t="n"/>
      <c r="E106" s="3" t="n"/>
      <c r="F106" s="3" t="n"/>
      <c r="G106" s="3">
        <f>IF(A106="","",N(E106)-N(F106))</f>
        <v/>
      </c>
      <c r="H106">
        <f>IF(A106="","",IF(G106&lt;=0,0,MAX(0,Ajustes!$B$1-D106)))</f>
        <v/>
      </c>
      <c r="I106">
        <f>IF(A106="","",IF(G106&lt;=0,"Pagada",IF(H106=0,"Corriente",IF(H106&lt;=30,"1 a 30",IF(H106&lt;=60,"31 a 60",IF(H106&lt;=90,"61 a 90","Más de 90"))))))</f>
        <v/>
      </c>
      <c r="J106" s="4" t="n"/>
      <c r="M106" s="4" t="n"/>
    </row>
    <row r="107">
      <c r="C107" s="4" t="n"/>
      <c r="D107" s="4" t="n"/>
      <c r="E107" s="3" t="n"/>
      <c r="F107" s="3" t="n"/>
      <c r="G107" s="3">
        <f>IF(A107="","",N(E107)-N(F107))</f>
        <v/>
      </c>
      <c r="H107">
        <f>IF(A107="","",IF(G107&lt;=0,0,MAX(0,Ajustes!$B$1-D107)))</f>
        <v/>
      </c>
      <c r="I107">
        <f>IF(A107="","",IF(G107&lt;=0,"Pagada",IF(H107=0,"Corriente",IF(H107&lt;=30,"1 a 30",IF(H107&lt;=60,"31 a 60",IF(H107&lt;=90,"61 a 90","Más de 90"))))))</f>
        <v/>
      </c>
      <c r="J107" s="4" t="n"/>
      <c r="M107" s="4" t="n"/>
    </row>
    <row r="108">
      <c r="C108" s="4" t="n"/>
      <c r="D108" s="4" t="n"/>
      <c r="E108" s="3" t="n"/>
      <c r="F108" s="3" t="n"/>
      <c r="G108" s="3">
        <f>IF(A108="","",N(E108)-N(F108))</f>
        <v/>
      </c>
      <c r="H108">
        <f>IF(A108="","",IF(G108&lt;=0,0,MAX(0,Ajustes!$B$1-D108)))</f>
        <v/>
      </c>
      <c r="I108">
        <f>IF(A108="","",IF(G108&lt;=0,"Pagada",IF(H108=0,"Corriente",IF(H108&lt;=30,"1 a 30",IF(H108&lt;=60,"31 a 60",IF(H108&lt;=90,"61 a 90","Más de 90"))))))</f>
        <v/>
      </c>
      <c r="J108" s="4" t="n"/>
      <c r="M108" s="4" t="n"/>
    </row>
    <row r="109">
      <c r="C109" s="4" t="n"/>
      <c r="D109" s="4" t="n"/>
      <c r="E109" s="3" t="n"/>
      <c r="F109" s="3" t="n"/>
      <c r="G109" s="3">
        <f>IF(A109="","",N(E109)-N(F109))</f>
        <v/>
      </c>
      <c r="H109">
        <f>IF(A109="","",IF(G109&lt;=0,0,MAX(0,Ajustes!$B$1-D109)))</f>
        <v/>
      </c>
      <c r="I109">
        <f>IF(A109="","",IF(G109&lt;=0,"Pagada",IF(H109=0,"Corriente",IF(H109&lt;=30,"1 a 30",IF(H109&lt;=60,"31 a 60",IF(H109&lt;=90,"61 a 90","Más de 90"))))))</f>
        <v/>
      </c>
      <c r="J109" s="4" t="n"/>
      <c r="M109" s="4" t="n"/>
    </row>
    <row r="110">
      <c r="C110" s="4" t="n"/>
      <c r="D110" s="4" t="n"/>
      <c r="E110" s="3" t="n"/>
      <c r="F110" s="3" t="n"/>
      <c r="G110" s="3">
        <f>IF(A110="","",N(E110)-N(F110))</f>
        <v/>
      </c>
      <c r="H110">
        <f>IF(A110="","",IF(G110&lt;=0,0,MAX(0,Ajustes!$B$1-D110)))</f>
        <v/>
      </c>
      <c r="I110">
        <f>IF(A110="","",IF(G110&lt;=0,"Pagada",IF(H110=0,"Corriente",IF(H110&lt;=30,"1 a 30",IF(H110&lt;=60,"31 a 60",IF(H110&lt;=90,"61 a 90","Más de 90"))))))</f>
        <v/>
      </c>
      <c r="J110" s="4" t="n"/>
      <c r="M110" s="4" t="n"/>
    </row>
    <row r="111">
      <c r="C111" s="4" t="n"/>
      <c r="D111" s="4" t="n"/>
      <c r="E111" s="3" t="n"/>
      <c r="F111" s="3" t="n"/>
      <c r="G111" s="3">
        <f>IF(A111="","",N(E111)-N(F111))</f>
        <v/>
      </c>
      <c r="H111">
        <f>IF(A111="","",IF(G111&lt;=0,0,MAX(0,Ajustes!$B$1-D111)))</f>
        <v/>
      </c>
      <c r="I111">
        <f>IF(A111="","",IF(G111&lt;=0,"Pagada",IF(H111=0,"Corriente",IF(H111&lt;=30,"1 a 30",IF(H111&lt;=60,"31 a 60",IF(H111&lt;=90,"61 a 90","Más de 90"))))))</f>
        <v/>
      </c>
      <c r="J111" s="4" t="n"/>
      <c r="M111" s="4" t="n"/>
    </row>
    <row r="112">
      <c r="C112" s="4" t="n"/>
      <c r="D112" s="4" t="n"/>
      <c r="E112" s="3" t="n"/>
      <c r="F112" s="3" t="n"/>
      <c r="G112" s="3">
        <f>IF(A112="","",N(E112)-N(F112))</f>
        <v/>
      </c>
      <c r="H112">
        <f>IF(A112="","",IF(G112&lt;=0,0,MAX(0,Ajustes!$B$1-D112)))</f>
        <v/>
      </c>
      <c r="I112">
        <f>IF(A112="","",IF(G112&lt;=0,"Pagada",IF(H112=0,"Corriente",IF(H112&lt;=30,"1 a 30",IF(H112&lt;=60,"31 a 60",IF(H112&lt;=90,"61 a 90","Más de 90"))))))</f>
        <v/>
      </c>
      <c r="J112" s="4" t="n"/>
      <c r="M112" s="4" t="n"/>
    </row>
    <row r="113">
      <c r="C113" s="4" t="n"/>
      <c r="D113" s="4" t="n"/>
      <c r="E113" s="3" t="n"/>
      <c r="F113" s="3" t="n"/>
      <c r="G113" s="3">
        <f>IF(A113="","",N(E113)-N(F113))</f>
        <v/>
      </c>
      <c r="H113">
        <f>IF(A113="","",IF(G113&lt;=0,0,MAX(0,Ajustes!$B$1-D113)))</f>
        <v/>
      </c>
      <c r="I113">
        <f>IF(A113="","",IF(G113&lt;=0,"Pagada",IF(H113=0,"Corriente",IF(H113&lt;=30,"1 a 30",IF(H113&lt;=60,"31 a 60",IF(H113&lt;=90,"61 a 90","Más de 90"))))))</f>
        <v/>
      </c>
      <c r="J113" s="4" t="n"/>
      <c r="M113" s="4" t="n"/>
    </row>
    <row r="114">
      <c r="C114" s="4" t="n"/>
      <c r="D114" s="4" t="n"/>
      <c r="E114" s="3" t="n"/>
      <c r="F114" s="3" t="n"/>
      <c r="G114" s="3">
        <f>IF(A114="","",N(E114)-N(F114))</f>
        <v/>
      </c>
      <c r="H114">
        <f>IF(A114="","",IF(G114&lt;=0,0,MAX(0,Ajustes!$B$1-D114)))</f>
        <v/>
      </c>
      <c r="I114">
        <f>IF(A114="","",IF(G114&lt;=0,"Pagada",IF(H114=0,"Corriente",IF(H114&lt;=30,"1 a 30",IF(H114&lt;=60,"31 a 60",IF(H114&lt;=90,"61 a 90","Más de 90"))))))</f>
        <v/>
      </c>
      <c r="J114" s="4" t="n"/>
      <c r="M114" s="4" t="n"/>
    </row>
    <row r="115">
      <c r="C115" s="4" t="n"/>
      <c r="D115" s="4" t="n"/>
      <c r="E115" s="3" t="n"/>
      <c r="F115" s="3" t="n"/>
      <c r="G115" s="3">
        <f>IF(A115="","",N(E115)-N(F115))</f>
        <v/>
      </c>
      <c r="H115">
        <f>IF(A115="","",IF(G115&lt;=0,0,MAX(0,Ajustes!$B$1-D115)))</f>
        <v/>
      </c>
      <c r="I115">
        <f>IF(A115="","",IF(G115&lt;=0,"Pagada",IF(H115=0,"Corriente",IF(H115&lt;=30,"1 a 30",IF(H115&lt;=60,"31 a 60",IF(H115&lt;=90,"61 a 90","Más de 90"))))))</f>
        <v/>
      </c>
      <c r="J115" s="4" t="n"/>
      <c r="M115" s="4" t="n"/>
    </row>
    <row r="116">
      <c r="C116" s="4" t="n"/>
      <c r="D116" s="4" t="n"/>
      <c r="E116" s="3" t="n"/>
      <c r="F116" s="3" t="n"/>
      <c r="G116" s="3">
        <f>IF(A116="","",N(E116)-N(F116))</f>
        <v/>
      </c>
      <c r="H116">
        <f>IF(A116="","",IF(G116&lt;=0,0,MAX(0,Ajustes!$B$1-D116)))</f>
        <v/>
      </c>
      <c r="I116">
        <f>IF(A116="","",IF(G116&lt;=0,"Pagada",IF(H116=0,"Corriente",IF(H116&lt;=30,"1 a 30",IF(H116&lt;=60,"31 a 60",IF(H116&lt;=90,"61 a 90","Más de 90"))))))</f>
        <v/>
      </c>
      <c r="J116" s="4" t="n"/>
      <c r="M116" s="4" t="n"/>
    </row>
    <row r="117">
      <c r="C117" s="4" t="n"/>
      <c r="D117" s="4" t="n"/>
      <c r="E117" s="3" t="n"/>
      <c r="F117" s="3" t="n"/>
      <c r="G117" s="3">
        <f>IF(A117="","",N(E117)-N(F117))</f>
        <v/>
      </c>
      <c r="H117">
        <f>IF(A117="","",IF(G117&lt;=0,0,MAX(0,Ajustes!$B$1-D117)))</f>
        <v/>
      </c>
      <c r="I117">
        <f>IF(A117="","",IF(G117&lt;=0,"Pagada",IF(H117=0,"Corriente",IF(H117&lt;=30,"1 a 30",IF(H117&lt;=60,"31 a 60",IF(H117&lt;=90,"61 a 90","Más de 90"))))))</f>
        <v/>
      </c>
      <c r="J117" s="4" t="n"/>
      <c r="M117" s="4" t="n"/>
    </row>
    <row r="118">
      <c r="C118" s="4" t="n"/>
      <c r="D118" s="4" t="n"/>
      <c r="E118" s="3" t="n"/>
      <c r="F118" s="3" t="n"/>
      <c r="G118" s="3">
        <f>IF(A118="","",N(E118)-N(F118))</f>
        <v/>
      </c>
      <c r="H118">
        <f>IF(A118="","",IF(G118&lt;=0,0,MAX(0,Ajustes!$B$1-D118)))</f>
        <v/>
      </c>
      <c r="I118">
        <f>IF(A118="","",IF(G118&lt;=0,"Pagada",IF(H118=0,"Corriente",IF(H118&lt;=30,"1 a 30",IF(H118&lt;=60,"31 a 60",IF(H118&lt;=90,"61 a 90","Más de 90"))))))</f>
        <v/>
      </c>
      <c r="J118" s="4" t="n"/>
      <c r="M118" s="4" t="n"/>
    </row>
    <row r="119">
      <c r="C119" s="4" t="n"/>
      <c r="D119" s="4" t="n"/>
      <c r="E119" s="3" t="n"/>
      <c r="F119" s="3" t="n"/>
      <c r="G119" s="3">
        <f>IF(A119="","",N(E119)-N(F119))</f>
        <v/>
      </c>
      <c r="H119">
        <f>IF(A119="","",IF(G119&lt;=0,0,MAX(0,Ajustes!$B$1-D119)))</f>
        <v/>
      </c>
      <c r="I119">
        <f>IF(A119="","",IF(G119&lt;=0,"Pagada",IF(H119=0,"Corriente",IF(H119&lt;=30,"1 a 30",IF(H119&lt;=60,"31 a 60",IF(H119&lt;=90,"61 a 90","Más de 90"))))))</f>
        <v/>
      </c>
      <c r="J119" s="4" t="n"/>
      <c r="M119" s="4" t="n"/>
    </row>
    <row r="120">
      <c r="C120" s="4" t="n"/>
      <c r="D120" s="4" t="n"/>
      <c r="E120" s="3" t="n"/>
      <c r="F120" s="3" t="n"/>
      <c r="G120" s="3">
        <f>IF(A120="","",N(E120)-N(F120))</f>
        <v/>
      </c>
      <c r="H120">
        <f>IF(A120="","",IF(G120&lt;=0,0,MAX(0,Ajustes!$B$1-D120)))</f>
        <v/>
      </c>
      <c r="I120">
        <f>IF(A120="","",IF(G120&lt;=0,"Pagada",IF(H120=0,"Corriente",IF(H120&lt;=30,"1 a 30",IF(H120&lt;=60,"31 a 60",IF(H120&lt;=90,"61 a 90","Más de 90"))))))</f>
        <v/>
      </c>
      <c r="J120" s="4" t="n"/>
      <c r="M120" s="4" t="n"/>
    </row>
    <row r="121">
      <c r="C121" s="4" t="n"/>
      <c r="D121" s="4" t="n"/>
      <c r="E121" s="3" t="n"/>
      <c r="F121" s="3" t="n"/>
      <c r="G121" s="3">
        <f>IF(A121="","",N(E121)-N(F121))</f>
        <v/>
      </c>
      <c r="H121">
        <f>IF(A121="","",IF(G121&lt;=0,0,MAX(0,Ajustes!$B$1-D121)))</f>
        <v/>
      </c>
      <c r="I121">
        <f>IF(A121="","",IF(G121&lt;=0,"Pagada",IF(H121=0,"Corriente",IF(H121&lt;=30,"1 a 30",IF(H121&lt;=60,"31 a 60",IF(H121&lt;=90,"61 a 90","Más de 90"))))))</f>
        <v/>
      </c>
      <c r="J121" s="4" t="n"/>
      <c r="M121" s="4" t="n"/>
    </row>
    <row r="122">
      <c r="C122" s="4" t="n"/>
      <c r="D122" s="4" t="n"/>
      <c r="E122" s="3" t="n"/>
      <c r="F122" s="3" t="n"/>
      <c r="G122" s="3">
        <f>IF(A122="","",N(E122)-N(F122))</f>
        <v/>
      </c>
      <c r="H122">
        <f>IF(A122="","",IF(G122&lt;=0,0,MAX(0,Ajustes!$B$1-D122)))</f>
        <v/>
      </c>
      <c r="I122">
        <f>IF(A122="","",IF(G122&lt;=0,"Pagada",IF(H122=0,"Corriente",IF(H122&lt;=30,"1 a 30",IF(H122&lt;=60,"31 a 60",IF(H122&lt;=90,"61 a 90","Más de 90"))))))</f>
        <v/>
      </c>
      <c r="J122" s="4" t="n"/>
      <c r="M122" s="4" t="n"/>
    </row>
    <row r="123">
      <c r="C123" s="4" t="n"/>
      <c r="D123" s="4" t="n"/>
      <c r="E123" s="3" t="n"/>
      <c r="F123" s="3" t="n"/>
      <c r="G123" s="3">
        <f>IF(A123="","",N(E123)-N(F123))</f>
        <v/>
      </c>
      <c r="H123">
        <f>IF(A123="","",IF(G123&lt;=0,0,MAX(0,Ajustes!$B$1-D123)))</f>
        <v/>
      </c>
      <c r="I123">
        <f>IF(A123="","",IF(G123&lt;=0,"Pagada",IF(H123=0,"Corriente",IF(H123&lt;=30,"1 a 30",IF(H123&lt;=60,"31 a 60",IF(H123&lt;=90,"61 a 90","Más de 90"))))))</f>
        <v/>
      </c>
      <c r="J123" s="4" t="n"/>
      <c r="M123" s="4" t="n"/>
    </row>
    <row r="124">
      <c r="C124" s="4" t="n"/>
      <c r="D124" s="4" t="n"/>
      <c r="E124" s="3" t="n"/>
      <c r="F124" s="3" t="n"/>
      <c r="G124" s="3">
        <f>IF(A124="","",N(E124)-N(F124))</f>
        <v/>
      </c>
      <c r="H124">
        <f>IF(A124="","",IF(G124&lt;=0,0,MAX(0,Ajustes!$B$1-D124)))</f>
        <v/>
      </c>
      <c r="I124">
        <f>IF(A124="","",IF(G124&lt;=0,"Pagada",IF(H124=0,"Corriente",IF(H124&lt;=30,"1 a 30",IF(H124&lt;=60,"31 a 60",IF(H124&lt;=90,"61 a 90","Más de 90"))))))</f>
        <v/>
      </c>
      <c r="J124" s="4" t="n"/>
      <c r="M124" s="4" t="n"/>
    </row>
    <row r="125">
      <c r="C125" s="4" t="n"/>
      <c r="D125" s="4" t="n"/>
      <c r="E125" s="3" t="n"/>
      <c r="F125" s="3" t="n"/>
      <c r="G125" s="3">
        <f>IF(A125="","",N(E125)-N(F125))</f>
        <v/>
      </c>
      <c r="H125">
        <f>IF(A125="","",IF(G125&lt;=0,0,MAX(0,Ajustes!$B$1-D125)))</f>
        <v/>
      </c>
      <c r="I125">
        <f>IF(A125="","",IF(G125&lt;=0,"Pagada",IF(H125=0,"Corriente",IF(H125&lt;=30,"1 a 30",IF(H125&lt;=60,"31 a 60",IF(H125&lt;=90,"61 a 90","Más de 90"))))))</f>
        <v/>
      </c>
      <c r="J125" s="4" t="n"/>
      <c r="M125" s="4" t="n"/>
    </row>
    <row r="126">
      <c r="C126" s="4" t="n"/>
      <c r="D126" s="4" t="n"/>
      <c r="E126" s="3" t="n"/>
      <c r="F126" s="3" t="n"/>
      <c r="G126" s="3">
        <f>IF(A126="","",N(E126)-N(F126))</f>
        <v/>
      </c>
      <c r="H126">
        <f>IF(A126="","",IF(G126&lt;=0,0,MAX(0,Ajustes!$B$1-D126)))</f>
        <v/>
      </c>
      <c r="I126">
        <f>IF(A126="","",IF(G126&lt;=0,"Pagada",IF(H126=0,"Corriente",IF(H126&lt;=30,"1 a 30",IF(H126&lt;=60,"31 a 60",IF(H126&lt;=90,"61 a 90","Más de 90"))))))</f>
        <v/>
      </c>
      <c r="J126" s="4" t="n"/>
      <c r="M126" s="4" t="n"/>
    </row>
    <row r="127">
      <c r="C127" s="4" t="n"/>
      <c r="D127" s="4" t="n"/>
      <c r="E127" s="3" t="n"/>
      <c r="F127" s="3" t="n"/>
      <c r="G127" s="3">
        <f>IF(A127="","",N(E127)-N(F127))</f>
        <v/>
      </c>
      <c r="H127">
        <f>IF(A127="","",IF(G127&lt;=0,0,MAX(0,Ajustes!$B$1-D127)))</f>
        <v/>
      </c>
      <c r="I127">
        <f>IF(A127="","",IF(G127&lt;=0,"Pagada",IF(H127=0,"Corriente",IF(H127&lt;=30,"1 a 30",IF(H127&lt;=60,"31 a 60",IF(H127&lt;=90,"61 a 90","Más de 90"))))))</f>
        <v/>
      </c>
      <c r="J127" s="4" t="n"/>
      <c r="M127" s="4" t="n"/>
    </row>
    <row r="128">
      <c r="C128" s="4" t="n"/>
      <c r="D128" s="4" t="n"/>
      <c r="E128" s="3" t="n"/>
      <c r="F128" s="3" t="n"/>
      <c r="G128" s="3">
        <f>IF(A128="","",N(E128)-N(F128))</f>
        <v/>
      </c>
      <c r="H128">
        <f>IF(A128="","",IF(G128&lt;=0,0,MAX(0,Ajustes!$B$1-D128)))</f>
        <v/>
      </c>
      <c r="I128">
        <f>IF(A128="","",IF(G128&lt;=0,"Pagada",IF(H128=0,"Corriente",IF(H128&lt;=30,"1 a 30",IF(H128&lt;=60,"31 a 60",IF(H128&lt;=90,"61 a 90","Más de 90"))))))</f>
        <v/>
      </c>
      <c r="J128" s="4" t="n"/>
      <c r="M128" s="4" t="n"/>
    </row>
    <row r="129">
      <c r="C129" s="4" t="n"/>
      <c r="D129" s="4" t="n"/>
      <c r="E129" s="3" t="n"/>
      <c r="F129" s="3" t="n"/>
      <c r="G129" s="3">
        <f>IF(A129="","",N(E129)-N(F129))</f>
        <v/>
      </c>
      <c r="H129">
        <f>IF(A129="","",IF(G129&lt;=0,0,MAX(0,Ajustes!$B$1-D129)))</f>
        <v/>
      </c>
      <c r="I129">
        <f>IF(A129="","",IF(G129&lt;=0,"Pagada",IF(H129=0,"Corriente",IF(H129&lt;=30,"1 a 30",IF(H129&lt;=60,"31 a 60",IF(H129&lt;=90,"61 a 90","Más de 90"))))))</f>
        <v/>
      </c>
      <c r="J129" s="4" t="n"/>
      <c r="M129" s="4" t="n"/>
    </row>
    <row r="130">
      <c r="C130" s="4" t="n"/>
      <c r="D130" s="4" t="n"/>
      <c r="E130" s="3" t="n"/>
      <c r="F130" s="3" t="n"/>
      <c r="G130" s="3">
        <f>IF(A130="","",N(E130)-N(F130))</f>
        <v/>
      </c>
      <c r="H130">
        <f>IF(A130="","",IF(G130&lt;=0,0,MAX(0,Ajustes!$B$1-D130)))</f>
        <v/>
      </c>
      <c r="I130">
        <f>IF(A130="","",IF(G130&lt;=0,"Pagada",IF(H130=0,"Corriente",IF(H130&lt;=30,"1 a 30",IF(H130&lt;=60,"31 a 60",IF(H130&lt;=90,"61 a 90","Más de 90"))))))</f>
        <v/>
      </c>
      <c r="J130" s="4" t="n"/>
      <c r="M130" s="4" t="n"/>
    </row>
    <row r="131">
      <c r="C131" s="4" t="n"/>
      <c r="D131" s="4" t="n"/>
      <c r="E131" s="3" t="n"/>
      <c r="F131" s="3" t="n"/>
      <c r="G131" s="3">
        <f>IF(A131="","",N(E131)-N(F131))</f>
        <v/>
      </c>
      <c r="H131">
        <f>IF(A131="","",IF(G131&lt;=0,0,MAX(0,Ajustes!$B$1-D131)))</f>
        <v/>
      </c>
      <c r="I131">
        <f>IF(A131="","",IF(G131&lt;=0,"Pagada",IF(H131=0,"Corriente",IF(H131&lt;=30,"1 a 30",IF(H131&lt;=60,"31 a 60",IF(H131&lt;=90,"61 a 90","Más de 90"))))))</f>
        <v/>
      </c>
      <c r="J131" s="4" t="n"/>
      <c r="M131" s="4" t="n"/>
    </row>
    <row r="132">
      <c r="C132" s="4" t="n"/>
      <c r="D132" s="4" t="n"/>
      <c r="E132" s="3" t="n"/>
      <c r="F132" s="3" t="n"/>
      <c r="G132" s="3">
        <f>IF(A132="","",N(E132)-N(F132))</f>
        <v/>
      </c>
      <c r="H132">
        <f>IF(A132="","",IF(G132&lt;=0,0,MAX(0,Ajustes!$B$1-D132)))</f>
        <v/>
      </c>
      <c r="I132">
        <f>IF(A132="","",IF(G132&lt;=0,"Pagada",IF(H132=0,"Corriente",IF(H132&lt;=30,"1 a 30",IF(H132&lt;=60,"31 a 60",IF(H132&lt;=90,"61 a 90","Más de 90"))))))</f>
        <v/>
      </c>
      <c r="J132" s="4" t="n"/>
      <c r="M132" s="4" t="n"/>
    </row>
    <row r="133">
      <c r="C133" s="4" t="n"/>
      <c r="D133" s="4" t="n"/>
      <c r="E133" s="3" t="n"/>
      <c r="F133" s="3" t="n"/>
      <c r="G133" s="3">
        <f>IF(A133="","",N(E133)-N(F133))</f>
        <v/>
      </c>
      <c r="H133">
        <f>IF(A133="","",IF(G133&lt;=0,0,MAX(0,Ajustes!$B$1-D133)))</f>
        <v/>
      </c>
      <c r="I133">
        <f>IF(A133="","",IF(G133&lt;=0,"Pagada",IF(H133=0,"Corriente",IF(H133&lt;=30,"1 a 30",IF(H133&lt;=60,"31 a 60",IF(H133&lt;=90,"61 a 90","Más de 90"))))))</f>
        <v/>
      </c>
      <c r="J133" s="4" t="n"/>
      <c r="M133" s="4" t="n"/>
    </row>
    <row r="134">
      <c r="C134" s="4" t="n"/>
      <c r="D134" s="4" t="n"/>
      <c r="E134" s="3" t="n"/>
      <c r="F134" s="3" t="n"/>
      <c r="G134" s="3">
        <f>IF(A134="","",N(E134)-N(F134))</f>
        <v/>
      </c>
      <c r="H134">
        <f>IF(A134="","",IF(G134&lt;=0,0,MAX(0,Ajustes!$B$1-D134)))</f>
        <v/>
      </c>
      <c r="I134">
        <f>IF(A134="","",IF(G134&lt;=0,"Pagada",IF(H134=0,"Corriente",IF(H134&lt;=30,"1 a 30",IF(H134&lt;=60,"31 a 60",IF(H134&lt;=90,"61 a 90","Más de 90"))))))</f>
        <v/>
      </c>
      <c r="J134" s="4" t="n"/>
      <c r="M134" s="4" t="n"/>
    </row>
    <row r="135">
      <c r="C135" s="4" t="n"/>
      <c r="D135" s="4" t="n"/>
      <c r="E135" s="3" t="n"/>
      <c r="F135" s="3" t="n"/>
      <c r="G135" s="3">
        <f>IF(A135="","",N(E135)-N(F135))</f>
        <v/>
      </c>
      <c r="H135">
        <f>IF(A135="","",IF(G135&lt;=0,0,MAX(0,Ajustes!$B$1-D135)))</f>
        <v/>
      </c>
      <c r="I135">
        <f>IF(A135="","",IF(G135&lt;=0,"Pagada",IF(H135=0,"Corriente",IF(H135&lt;=30,"1 a 30",IF(H135&lt;=60,"31 a 60",IF(H135&lt;=90,"61 a 90","Más de 90"))))))</f>
        <v/>
      </c>
      <c r="J135" s="4" t="n"/>
      <c r="M135" s="4" t="n"/>
    </row>
    <row r="136">
      <c r="C136" s="4" t="n"/>
      <c r="D136" s="4" t="n"/>
      <c r="E136" s="3" t="n"/>
      <c r="F136" s="3" t="n"/>
      <c r="G136" s="3">
        <f>IF(A136="","",N(E136)-N(F136))</f>
        <v/>
      </c>
      <c r="H136">
        <f>IF(A136="","",IF(G136&lt;=0,0,MAX(0,Ajustes!$B$1-D136)))</f>
        <v/>
      </c>
      <c r="I136">
        <f>IF(A136="","",IF(G136&lt;=0,"Pagada",IF(H136=0,"Corriente",IF(H136&lt;=30,"1 a 30",IF(H136&lt;=60,"31 a 60",IF(H136&lt;=90,"61 a 90","Más de 90"))))))</f>
        <v/>
      </c>
      <c r="J136" s="4" t="n"/>
      <c r="M136" s="4" t="n"/>
    </row>
    <row r="137">
      <c r="C137" s="4" t="n"/>
      <c r="D137" s="4" t="n"/>
      <c r="E137" s="3" t="n"/>
      <c r="F137" s="3" t="n"/>
      <c r="G137" s="3">
        <f>IF(A137="","",N(E137)-N(F137))</f>
        <v/>
      </c>
      <c r="H137">
        <f>IF(A137="","",IF(G137&lt;=0,0,MAX(0,Ajustes!$B$1-D137)))</f>
        <v/>
      </c>
      <c r="I137">
        <f>IF(A137="","",IF(G137&lt;=0,"Pagada",IF(H137=0,"Corriente",IF(H137&lt;=30,"1 a 30",IF(H137&lt;=60,"31 a 60",IF(H137&lt;=90,"61 a 90","Más de 90"))))))</f>
        <v/>
      </c>
      <c r="J137" s="4" t="n"/>
      <c r="M137" s="4" t="n"/>
    </row>
    <row r="138">
      <c r="C138" s="4" t="n"/>
      <c r="D138" s="4" t="n"/>
      <c r="E138" s="3" t="n"/>
      <c r="F138" s="3" t="n"/>
      <c r="G138" s="3">
        <f>IF(A138="","",N(E138)-N(F138))</f>
        <v/>
      </c>
      <c r="H138">
        <f>IF(A138="","",IF(G138&lt;=0,0,MAX(0,Ajustes!$B$1-D138)))</f>
        <v/>
      </c>
      <c r="I138">
        <f>IF(A138="","",IF(G138&lt;=0,"Pagada",IF(H138=0,"Corriente",IF(H138&lt;=30,"1 a 30",IF(H138&lt;=60,"31 a 60",IF(H138&lt;=90,"61 a 90","Más de 90"))))))</f>
        <v/>
      </c>
      <c r="J138" s="4" t="n"/>
      <c r="M138" s="4" t="n"/>
    </row>
    <row r="139">
      <c r="C139" s="4" t="n"/>
      <c r="D139" s="4" t="n"/>
      <c r="E139" s="3" t="n"/>
      <c r="F139" s="3" t="n"/>
      <c r="G139" s="3">
        <f>IF(A139="","",N(E139)-N(F139))</f>
        <v/>
      </c>
      <c r="H139">
        <f>IF(A139="","",IF(G139&lt;=0,0,MAX(0,Ajustes!$B$1-D139)))</f>
        <v/>
      </c>
      <c r="I139">
        <f>IF(A139="","",IF(G139&lt;=0,"Pagada",IF(H139=0,"Corriente",IF(H139&lt;=30,"1 a 30",IF(H139&lt;=60,"31 a 60",IF(H139&lt;=90,"61 a 90","Más de 90"))))))</f>
        <v/>
      </c>
      <c r="J139" s="4" t="n"/>
      <c r="M139" s="4" t="n"/>
    </row>
    <row r="140">
      <c r="C140" s="4" t="n"/>
      <c r="D140" s="4" t="n"/>
      <c r="E140" s="3" t="n"/>
      <c r="F140" s="3" t="n"/>
      <c r="G140" s="3">
        <f>IF(A140="","",N(E140)-N(F140))</f>
        <v/>
      </c>
      <c r="H140">
        <f>IF(A140="","",IF(G140&lt;=0,0,MAX(0,Ajustes!$B$1-D140)))</f>
        <v/>
      </c>
      <c r="I140">
        <f>IF(A140="","",IF(G140&lt;=0,"Pagada",IF(H140=0,"Corriente",IF(H140&lt;=30,"1 a 30",IF(H140&lt;=60,"31 a 60",IF(H140&lt;=90,"61 a 90","Más de 90"))))))</f>
        <v/>
      </c>
      <c r="J140" s="4" t="n"/>
      <c r="M140" s="4" t="n"/>
    </row>
    <row r="141">
      <c r="C141" s="4" t="n"/>
      <c r="D141" s="4" t="n"/>
      <c r="E141" s="3" t="n"/>
      <c r="F141" s="3" t="n"/>
      <c r="G141" s="3">
        <f>IF(A141="","",N(E141)-N(F141))</f>
        <v/>
      </c>
      <c r="H141">
        <f>IF(A141="","",IF(G141&lt;=0,0,MAX(0,Ajustes!$B$1-D141)))</f>
        <v/>
      </c>
      <c r="I141">
        <f>IF(A141="","",IF(G141&lt;=0,"Pagada",IF(H141=0,"Corriente",IF(H141&lt;=30,"1 a 30",IF(H141&lt;=60,"31 a 60",IF(H141&lt;=90,"61 a 90","Más de 90"))))))</f>
        <v/>
      </c>
      <c r="J141" s="4" t="n"/>
      <c r="M141" s="4" t="n"/>
    </row>
    <row r="142">
      <c r="C142" s="4" t="n"/>
      <c r="D142" s="4" t="n"/>
      <c r="E142" s="3" t="n"/>
      <c r="F142" s="3" t="n"/>
      <c r="G142" s="3">
        <f>IF(A142="","",N(E142)-N(F142))</f>
        <v/>
      </c>
      <c r="H142">
        <f>IF(A142="","",IF(G142&lt;=0,0,MAX(0,Ajustes!$B$1-D142)))</f>
        <v/>
      </c>
      <c r="I142">
        <f>IF(A142="","",IF(G142&lt;=0,"Pagada",IF(H142=0,"Corriente",IF(H142&lt;=30,"1 a 30",IF(H142&lt;=60,"31 a 60",IF(H142&lt;=90,"61 a 90","Más de 90"))))))</f>
        <v/>
      </c>
      <c r="J142" s="4" t="n"/>
      <c r="M142" s="4" t="n"/>
    </row>
    <row r="143">
      <c r="C143" s="4" t="n"/>
      <c r="D143" s="4" t="n"/>
      <c r="E143" s="3" t="n"/>
      <c r="F143" s="3" t="n"/>
      <c r="G143" s="3">
        <f>IF(A143="","",N(E143)-N(F143))</f>
        <v/>
      </c>
      <c r="H143">
        <f>IF(A143="","",IF(G143&lt;=0,0,MAX(0,Ajustes!$B$1-D143)))</f>
        <v/>
      </c>
      <c r="I143">
        <f>IF(A143="","",IF(G143&lt;=0,"Pagada",IF(H143=0,"Corriente",IF(H143&lt;=30,"1 a 30",IF(H143&lt;=60,"31 a 60",IF(H143&lt;=90,"61 a 90","Más de 90"))))))</f>
        <v/>
      </c>
      <c r="J143" s="4" t="n"/>
      <c r="M143" s="4" t="n"/>
    </row>
    <row r="144">
      <c r="C144" s="4" t="n"/>
      <c r="D144" s="4" t="n"/>
      <c r="E144" s="3" t="n"/>
      <c r="F144" s="3" t="n"/>
      <c r="G144" s="3">
        <f>IF(A144="","",N(E144)-N(F144))</f>
        <v/>
      </c>
      <c r="H144">
        <f>IF(A144="","",IF(G144&lt;=0,0,MAX(0,Ajustes!$B$1-D144)))</f>
        <v/>
      </c>
      <c r="I144">
        <f>IF(A144="","",IF(G144&lt;=0,"Pagada",IF(H144=0,"Corriente",IF(H144&lt;=30,"1 a 30",IF(H144&lt;=60,"31 a 60",IF(H144&lt;=90,"61 a 90","Más de 90"))))))</f>
        <v/>
      </c>
      <c r="J144" s="4" t="n"/>
      <c r="M144" s="4" t="n"/>
    </row>
    <row r="145">
      <c r="C145" s="4" t="n"/>
      <c r="D145" s="4" t="n"/>
      <c r="E145" s="3" t="n"/>
      <c r="F145" s="3" t="n"/>
      <c r="G145" s="3">
        <f>IF(A145="","",N(E145)-N(F145))</f>
        <v/>
      </c>
      <c r="H145">
        <f>IF(A145="","",IF(G145&lt;=0,0,MAX(0,Ajustes!$B$1-D145)))</f>
        <v/>
      </c>
      <c r="I145">
        <f>IF(A145="","",IF(G145&lt;=0,"Pagada",IF(H145=0,"Corriente",IF(H145&lt;=30,"1 a 30",IF(H145&lt;=60,"31 a 60",IF(H145&lt;=90,"61 a 90","Más de 90"))))))</f>
        <v/>
      </c>
      <c r="J145" s="4" t="n"/>
      <c r="M145" s="4" t="n"/>
    </row>
    <row r="146">
      <c r="C146" s="4" t="n"/>
      <c r="D146" s="4" t="n"/>
      <c r="E146" s="3" t="n"/>
      <c r="F146" s="3" t="n"/>
      <c r="G146" s="3">
        <f>IF(A146="","",N(E146)-N(F146))</f>
        <v/>
      </c>
      <c r="H146">
        <f>IF(A146="","",IF(G146&lt;=0,0,MAX(0,Ajustes!$B$1-D146)))</f>
        <v/>
      </c>
      <c r="I146">
        <f>IF(A146="","",IF(G146&lt;=0,"Pagada",IF(H146=0,"Corriente",IF(H146&lt;=30,"1 a 30",IF(H146&lt;=60,"31 a 60",IF(H146&lt;=90,"61 a 90","Más de 90"))))))</f>
        <v/>
      </c>
      <c r="J146" s="4" t="n"/>
      <c r="M146" s="4" t="n"/>
    </row>
    <row r="147">
      <c r="C147" s="4" t="n"/>
      <c r="D147" s="4" t="n"/>
      <c r="E147" s="3" t="n"/>
      <c r="F147" s="3" t="n"/>
      <c r="G147" s="3">
        <f>IF(A147="","",N(E147)-N(F147))</f>
        <v/>
      </c>
      <c r="H147">
        <f>IF(A147="","",IF(G147&lt;=0,0,MAX(0,Ajustes!$B$1-D147)))</f>
        <v/>
      </c>
      <c r="I147">
        <f>IF(A147="","",IF(G147&lt;=0,"Pagada",IF(H147=0,"Corriente",IF(H147&lt;=30,"1 a 30",IF(H147&lt;=60,"31 a 60",IF(H147&lt;=90,"61 a 90","Más de 90"))))))</f>
        <v/>
      </c>
      <c r="J147" s="4" t="n"/>
      <c r="M147" s="4" t="n"/>
    </row>
    <row r="148">
      <c r="C148" s="4" t="n"/>
      <c r="D148" s="4" t="n"/>
      <c r="E148" s="3" t="n"/>
      <c r="F148" s="3" t="n"/>
      <c r="G148" s="3">
        <f>IF(A148="","",N(E148)-N(F148))</f>
        <v/>
      </c>
      <c r="H148">
        <f>IF(A148="","",IF(G148&lt;=0,0,MAX(0,Ajustes!$B$1-D148)))</f>
        <v/>
      </c>
      <c r="I148">
        <f>IF(A148="","",IF(G148&lt;=0,"Pagada",IF(H148=0,"Corriente",IF(H148&lt;=30,"1 a 30",IF(H148&lt;=60,"31 a 60",IF(H148&lt;=90,"61 a 90","Más de 90"))))))</f>
        <v/>
      </c>
      <c r="J148" s="4" t="n"/>
      <c r="M148" s="4" t="n"/>
    </row>
    <row r="149">
      <c r="C149" s="4" t="n"/>
      <c r="D149" s="4" t="n"/>
      <c r="E149" s="3" t="n"/>
      <c r="F149" s="3" t="n"/>
      <c r="G149" s="3">
        <f>IF(A149="","",N(E149)-N(F149))</f>
        <v/>
      </c>
      <c r="H149">
        <f>IF(A149="","",IF(G149&lt;=0,0,MAX(0,Ajustes!$B$1-D149)))</f>
        <v/>
      </c>
      <c r="I149">
        <f>IF(A149="","",IF(G149&lt;=0,"Pagada",IF(H149=0,"Corriente",IF(H149&lt;=30,"1 a 30",IF(H149&lt;=60,"31 a 60",IF(H149&lt;=90,"61 a 90","Más de 90"))))))</f>
        <v/>
      </c>
      <c r="J149" s="4" t="n"/>
      <c r="M149" s="4" t="n"/>
    </row>
    <row r="150">
      <c r="C150" s="4" t="n"/>
      <c r="D150" s="4" t="n"/>
      <c r="E150" s="3" t="n"/>
      <c r="F150" s="3" t="n"/>
      <c r="G150" s="3">
        <f>IF(A150="","",N(E150)-N(F150))</f>
        <v/>
      </c>
      <c r="H150">
        <f>IF(A150="","",IF(G150&lt;=0,0,MAX(0,Ajustes!$B$1-D150)))</f>
        <v/>
      </c>
      <c r="I150">
        <f>IF(A150="","",IF(G150&lt;=0,"Pagada",IF(H150=0,"Corriente",IF(H150&lt;=30,"1 a 30",IF(H150&lt;=60,"31 a 60",IF(H150&lt;=90,"61 a 90","Más de 90"))))))</f>
        <v/>
      </c>
      <c r="J150" s="4" t="n"/>
      <c r="M150" s="4" t="n"/>
    </row>
    <row r="151">
      <c r="C151" s="4" t="n"/>
      <c r="D151" s="4" t="n"/>
      <c r="E151" s="3" t="n"/>
      <c r="F151" s="3" t="n"/>
      <c r="G151" s="3">
        <f>IF(A151="","",N(E151)-N(F151))</f>
        <v/>
      </c>
      <c r="H151">
        <f>IF(A151="","",IF(G151&lt;=0,0,MAX(0,Ajustes!$B$1-D151)))</f>
        <v/>
      </c>
      <c r="I151">
        <f>IF(A151="","",IF(G151&lt;=0,"Pagada",IF(H151=0,"Corriente",IF(H151&lt;=30,"1 a 30",IF(H151&lt;=60,"31 a 60",IF(H151&lt;=90,"61 a 90","Más de 90"))))))</f>
        <v/>
      </c>
      <c r="J151" s="4" t="n"/>
      <c r="M151" s="4" t="n"/>
    </row>
    <row r="152">
      <c r="C152" s="4" t="n"/>
      <c r="D152" s="4" t="n"/>
      <c r="E152" s="3" t="n"/>
      <c r="F152" s="3" t="n"/>
      <c r="G152" s="3">
        <f>IF(A152="","",N(E152)-N(F152))</f>
        <v/>
      </c>
      <c r="H152">
        <f>IF(A152="","",IF(G152&lt;=0,0,MAX(0,Ajustes!$B$1-D152)))</f>
        <v/>
      </c>
      <c r="I152">
        <f>IF(A152="","",IF(G152&lt;=0,"Pagada",IF(H152=0,"Corriente",IF(H152&lt;=30,"1 a 30",IF(H152&lt;=60,"31 a 60",IF(H152&lt;=90,"61 a 90","Más de 90"))))))</f>
        <v/>
      </c>
      <c r="J152" s="4" t="n"/>
      <c r="M152" s="4" t="n"/>
    </row>
    <row r="153">
      <c r="C153" s="4" t="n"/>
      <c r="D153" s="4" t="n"/>
      <c r="E153" s="3" t="n"/>
      <c r="F153" s="3" t="n"/>
      <c r="G153" s="3">
        <f>IF(A153="","",N(E153)-N(F153))</f>
        <v/>
      </c>
      <c r="H153">
        <f>IF(A153="","",IF(G153&lt;=0,0,MAX(0,Ajustes!$B$1-D153)))</f>
        <v/>
      </c>
      <c r="I153">
        <f>IF(A153="","",IF(G153&lt;=0,"Pagada",IF(H153=0,"Corriente",IF(H153&lt;=30,"1 a 30",IF(H153&lt;=60,"31 a 60",IF(H153&lt;=90,"61 a 90","Más de 90"))))))</f>
        <v/>
      </c>
      <c r="J153" s="4" t="n"/>
      <c r="M153" s="4" t="n"/>
    </row>
    <row r="154">
      <c r="C154" s="4" t="n"/>
      <c r="D154" s="4" t="n"/>
      <c r="E154" s="3" t="n"/>
      <c r="F154" s="3" t="n"/>
      <c r="G154" s="3">
        <f>IF(A154="","",N(E154)-N(F154))</f>
        <v/>
      </c>
      <c r="H154">
        <f>IF(A154="","",IF(G154&lt;=0,0,MAX(0,Ajustes!$B$1-D154)))</f>
        <v/>
      </c>
      <c r="I154">
        <f>IF(A154="","",IF(G154&lt;=0,"Pagada",IF(H154=0,"Corriente",IF(H154&lt;=30,"1 a 30",IF(H154&lt;=60,"31 a 60",IF(H154&lt;=90,"61 a 90","Más de 90"))))))</f>
        <v/>
      </c>
      <c r="J154" s="4" t="n"/>
      <c r="M154" s="4" t="n"/>
    </row>
    <row r="155">
      <c r="C155" s="4" t="n"/>
      <c r="D155" s="4" t="n"/>
      <c r="E155" s="3" t="n"/>
      <c r="F155" s="3" t="n"/>
      <c r="G155" s="3">
        <f>IF(A155="","",N(E155)-N(F155))</f>
        <v/>
      </c>
      <c r="H155">
        <f>IF(A155="","",IF(G155&lt;=0,0,MAX(0,Ajustes!$B$1-D155)))</f>
        <v/>
      </c>
      <c r="I155">
        <f>IF(A155="","",IF(G155&lt;=0,"Pagada",IF(H155=0,"Corriente",IF(H155&lt;=30,"1 a 30",IF(H155&lt;=60,"31 a 60",IF(H155&lt;=90,"61 a 90","Más de 90"))))))</f>
        <v/>
      </c>
      <c r="J155" s="4" t="n"/>
      <c r="M155" s="4" t="n"/>
    </row>
    <row r="156">
      <c r="C156" s="4" t="n"/>
      <c r="D156" s="4" t="n"/>
      <c r="E156" s="3" t="n"/>
      <c r="F156" s="3" t="n"/>
      <c r="G156" s="3">
        <f>IF(A156="","",N(E156)-N(F156))</f>
        <v/>
      </c>
      <c r="H156">
        <f>IF(A156="","",IF(G156&lt;=0,0,MAX(0,Ajustes!$B$1-D156)))</f>
        <v/>
      </c>
      <c r="I156">
        <f>IF(A156="","",IF(G156&lt;=0,"Pagada",IF(H156=0,"Corriente",IF(H156&lt;=30,"1 a 30",IF(H156&lt;=60,"31 a 60",IF(H156&lt;=90,"61 a 90","Más de 90"))))))</f>
        <v/>
      </c>
      <c r="J156" s="4" t="n"/>
      <c r="M156" s="4" t="n"/>
    </row>
    <row r="157">
      <c r="C157" s="4" t="n"/>
      <c r="D157" s="4" t="n"/>
      <c r="E157" s="3" t="n"/>
      <c r="F157" s="3" t="n"/>
      <c r="G157" s="3">
        <f>IF(A157="","",N(E157)-N(F157))</f>
        <v/>
      </c>
      <c r="H157">
        <f>IF(A157="","",IF(G157&lt;=0,0,MAX(0,Ajustes!$B$1-D157)))</f>
        <v/>
      </c>
      <c r="I157">
        <f>IF(A157="","",IF(G157&lt;=0,"Pagada",IF(H157=0,"Corriente",IF(H157&lt;=30,"1 a 30",IF(H157&lt;=60,"31 a 60",IF(H157&lt;=90,"61 a 90","Más de 90"))))))</f>
        <v/>
      </c>
      <c r="J157" s="4" t="n"/>
      <c r="M157" s="4" t="n"/>
    </row>
    <row r="158">
      <c r="C158" s="4" t="n"/>
      <c r="D158" s="4" t="n"/>
      <c r="E158" s="3" t="n"/>
      <c r="F158" s="3" t="n"/>
      <c r="G158" s="3">
        <f>IF(A158="","",N(E158)-N(F158))</f>
        <v/>
      </c>
      <c r="H158">
        <f>IF(A158="","",IF(G158&lt;=0,0,MAX(0,Ajustes!$B$1-D158)))</f>
        <v/>
      </c>
      <c r="I158">
        <f>IF(A158="","",IF(G158&lt;=0,"Pagada",IF(H158=0,"Corriente",IF(H158&lt;=30,"1 a 30",IF(H158&lt;=60,"31 a 60",IF(H158&lt;=90,"61 a 90","Más de 90"))))))</f>
        <v/>
      </c>
      <c r="J158" s="4" t="n"/>
      <c r="M158" s="4" t="n"/>
    </row>
    <row r="159">
      <c r="C159" s="4" t="n"/>
      <c r="D159" s="4" t="n"/>
      <c r="E159" s="3" t="n"/>
      <c r="F159" s="3" t="n"/>
      <c r="G159" s="3">
        <f>IF(A159="","",N(E159)-N(F159))</f>
        <v/>
      </c>
      <c r="H159">
        <f>IF(A159="","",IF(G159&lt;=0,0,MAX(0,Ajustes!$B$1-D159)))</f>
        <v/>
      </c>
      <c r="I159">
        <f>IF(A159="","",IF(G159&lt;=0,"Pagada",IF(H159=0,"Corriente",IF(H159&lt;=30,"1 a 30",IF(H159&lt;=60,"31 a 60",IF(H159&lt;=90,"61 a 90","Más de 90"))))))</f>
        <v/>
      </c>
      <c r="J159" s="4" t="n"/>
      <c r="M159" s="4" t="n"/>
    </row>
    <row r="160">
      <c r="C160" s="4" t="n"/>
      <c r="D160" s="4" t="n"/>
      <c r="E160" s="3" t="n"/>
      <c r="F160" s="3" t="n"/>
      <c r="G160" s="3">
        <f>IF(A160="","",N(E160)-N(F160))</f>
        <v/>
      </c>
      <c r="H160">
        <f>IF(A160="","",IF(G160&lt;=0,0,MAX(0,Ajustes!$B$1-D160)))</f>
        <v/>
      </c>
      <c r="I160">
        <f>IF(A160="","",IF(G160&lt;=0,"Pagada",IF(H160=0,"Corriente",IF(H160&lt;=30,"1 a 30",IF(H160&lt;=60,"31 a 60",IF(H160&lt;=90,"61 a 90","Más de 90"))))))</f>
        <v/>
      </c>
      <c r="J160" s="4" t="n"/>
      <c r="M160" s="4" t="n"/>
    </row>
    <row r="161">
      <c r="C161" s="4" t="n"/>
      <c r="D161" s="4" t="n"/>
      <c r="E161" s="3" t="n"/>
      <c r="F161" s="3" t="n"/>
      <c r="G161" s="3">
        <f>IF(A161="","",N(E161)-N(F161))</f>
        <v/>
      </c>
      <c r="H161">
        <f>IF(A161="","",IF(G161&lt;=0,0,MAX(0,Ajustes!$B$1-D161)))</f>
        <v/>
      </c>
      <c r="I161">
        <f>IF(A161="","",IF(G161&lt;=0,"Pagada",IF(H161=0,"Corriente",IF(H161&lt;=30,"1 a 30",IF(H161&lt;=60,"31 a 60",IF(H161&lt;=90,"61 a 90","Más de 90"))))))</f>
        <v/>
      </c>
      <c r="J161" s="4" t="n"/>
      <c r="M161" s="4" t="n"/>
    </row>
    <row r="162">
      <c r="C162" s="4" t="n"/>
      <c r="D162" s="4" t="n"/>
      <c r="E162" s="3" t="n"/>
      <c r="F162" s="3" t="n"/>
      <c r="G162" s="3">
        <f>IF(A162="","",N(E162)-N(F162))</f>
        <v/>
      </c>
      <c r="H162">
        <f>IF(A162="","",IF(G162&lt;=0,0,MAX(0,Ajustes!$B$1-D162)))</f>
        <v/>
      </c>
      <c r="I162">
        <f>IF(A162="","",IF(G162&lt;=0,"Pagada",IF(H162=0,"Corriente",IF(H162&lt;=30,"1 a 30",IF(H162&lt;=60,"31 a 60",IF(H162&lt;=90,"61 a 90","Más de 90"))))))</f>
        <v/>
      </c>
      <c r="J162" s="4" t="n"/>
      <c r="M162" s="4" t="n"/>
    </row>
    <row r="163">
      <c r="C163" s="4" t="n"/>
      <c r="D163" s="4" t="n"/>
      <c r="E163" s="3" t="n"/>
      <c r="F163" s="3" t="n"/>
      <c r="G163" s="3">
        <f>IF(A163="","",N(E163)-N(F163))</f>
        <v/>
      </c>
      <c r="H163">
        <f>IF(A163="","",IF(G163&lt;=0,0,MAX(0,Ajustes!$B$1-D163)))</f>
        <v/>
      </c>
      <c r="I163">
        <f>IF(A163="","",IF(G163&lt;=0,"Pagada",IF(H163=0,"Corriente",IF(H163&lt;=30,"1 a 30",IF(H163&lt;=60,"31 a 60",IF(H163&lt;=90,"61 a 90","Más de 90"))))))</f>
        <v/>
      </c>
      <c r="J163" s="4" t="n"/>
      <c r="M163" s="4" t="n"/>
    </row>
    <row r="164">
      <c r="C164" s="4" t="n"/>
      <c r="D164" s="4" t="n"/>
      <c r="E164" s="3" t="n"/>
      <c r="F164" s="3" t="n"/>
      <c r="G164" s="3">
        <f>IF(A164="","",N(E164)-N(F164))</f>
        <v/>
      </c>
      <c r="H164">
        <f>IF(A164="","",IF(G164&lt;=0,0,MAX(0,Ajustes!$B$1-D164)))</f>
        <v/>
      </c>
      <c r="I164">
        <f>IF(A164="","",IF(G164&lt;=0,"Pagada",IF(H164=0,"Corriente",IF(H164&lt;=30,"1 a 30",IF(H164&lt;=60,"31 a 60",IF(H164&lt;=90,"61 a 90","Más de 90"))))))</f>
        <v/>
      </c>
      <c r="J164" s="4" t="n"/>
      <c r="M164" s="4" t="n"/>
    </row>
    <row r="165">
      <c r="C165" s="4" t="n"/>
      <c r="D165" s="4" t="n"/>
      <c r="E165" s="3" t="n"/>
      <c r="F165" s="3" t="n"/>
      <c r="G165" s="3">
        <f>IF(A165="","",N(E165)-N(F165))</f>
        <v/>
      </c>
      <c r="H165">
        <f>IF(A165="","",IF(G165&lt;=0,0,MAX(0,Ajustes!$B$1-D165)))</f>
        <v/>
      </c>
      <c r="I165">
        <f>IF(A165="","",IF(G165&lt;=0,"Pagada",IF(H165=0,"Corriente",IF(H165&lt;=30,"1 a 30",IF(H165&lt;=60,"31 a 60",IF(H165&lt;=90,"61 a 90","Más de 90"))))))</f>
        <v/>
      </c>
      <c r="J165" s="4" t="n"/>
      <c r="M165" s="4" t="n"/>
    </row>
    <row r="166">
      <c r="C166" s="4" t="n"/>
      <c r="D166" s="4" t="n"/>
      <c r="E166" s="3" t="n"/>
      <c r="F166" s="3" t="n"/>
      <c r="G166" s="3">
        <f>IF(A166="","",N(E166)-N(F166))</f>
        <v/>
      </c>
      <c r="H166">
        <f>IF(A166="","",IF(G166&lt;=0,0,MAX(0,Ajustes!$B$1-D166)))</f>
        <v/>
      </c>
      <c r="I166">
        <f>IF(A166="","",IF(G166&lt;=0,"Pagada",IF(H166=0,"Corriente",IF(H166&lt;=30,"1 a 30",IF(H166&lt;=60,"31 a 60",IF(H166&lt;=90,"61 a 90","Más de 90"))))))</f>
        <v/>
      </c>
      <c r="J166" s="4" t="n"/>
      <c r="M166" s="4" t="n"/>
    </row>
    <row r="167">
      <c r="C167" s="4" t="n"/>
      <c r="D167" s="4" t="n"/>
      <c r="E167" s="3" t="n"/>
      <c r="F167" s="3" t="n"/>
      <c r="G167" s="3">
        <f>IF(A167="","",N(E167)-N(F167))</f>
        <v/>
      </c>
      <c r="H167">
        <f>IF(A167="","",IF(G167&lt;=0,0,MAX(0,Ajustes!$B$1-D167)))</f>
        <v/>
      </c>
      <c r="I167">
        <f>IF(A167="","",IF(G167&lt;=0,"Pagada",IF(H167=0,"Corriente",IF(H167&lt;=30,"1 a 30",IF(H167&lt;=60,"31 a 60",IF(H167&lt;=90,"61 a 90","Más de 90"))))))</f>
        <v/>
      </c>
      <c r="J167" s="4" t="n"/>
      <c r="M167" s="4" t="n"/>
    </row>
    <row r="168">
      <c r="C168" s="4" t="n"/>
      <c r="D168" s="4" t="n"/>
      <c r="E168" s="3" t="n"/>
      <c r="F168" s="3" t="n"/>
      <c r="G168" s="3">
        <f>IF(A168="","",N(E168)-N(F168))</f>
        <v/>
      </c>
      <c r="H168">
        <f>IF(A168="","",IF(G168&lt;=0,0,MAX(0,Ajustes!$B$1-D168)))</f>
        <v/>
      </c>
      <c r="I168">
        <f>IF(A168="","",IF(G168&lt;=0,"Pagada",IF(H168=0,"Corriente",IF(H168&lt;=30,"1 a 30",IF(H168&lt;=60,"31 a 60",IF(H168&lt;=90,"61 a 90","Más de 90"))))))</f>
        <v/>
      </c>
      <c r="J168" s="4" t="n"/>
      <c r="M168" s="4" t="n"/>
    </row>
    <row r="169">
      <c r="C169" s="4" t="n"/>
      <c r="D169" s="4" t="n"/>
      <c r="E169" s="3" t="n"/>
      <c r="F169" s="3" t="n"/>
      <c r="G169" s="3">
        <f>IF(A169="","",N(E169)-N(F169))</f>
        <v/>
      </c>
      <c r="H169">
        <f>IF(A169="","",IF(G169&lt;=0,0,MAX(0,Ajustes!$B$1-D169)))</f>
        <v/>
      </c>
      <c r="I169">
        <f>IF(A169="","",IF(G169&lt;=0,"Pagada",IF(H169=0,"Corriente",IF(H169&lt;=30,"1 a 30",IF(H169&lt;=60,"31 a 60",IF(H169&lt;=90,"61 a 90","Más de 90"))))))</f>
        <v/>
      </c>
      <c r="J169" s="4" t="n"/>
      <c r="M169" s="4" t="n"/>
    </row>
    <row r="170">
      <c r="C170" s="4" t="n"/>
      <c r="D170" s="4" t="n"/>
      <c r="E170" s="3" t="n"/>
      <c r="F170" s="3" t="n"/>
      <c r="G170" s="3">
        <f>IF(A170="","",N(E170)-N(F170))</f>
        <v/>
      </c>
      <c r="H170">
        <f>IF(A170="","",IF(G170&lt;=0,0,MAX(0,Ajustes!$B$1-D170)))</f>
        <v/>
      </c>
      <c r="I170">
        <f>IF(A170="","",IF(G170&lt;=0,"Pagada",IF(H170=0,"Corriente",IF(H170&lt;=30,"1 a 30",IF(H170&lt;=60,"31 a 60",IF(H170&lt;=90,"61 a 90","Más de 90"))))))</f>
        <v/>
      </c>
      <c r="J170" s="4" t="n"/>
      <c r="M170" s="4" t="n"/>
    </row>
    <row r="171">
      <c r="C171" s="4" t="n"/>
      <c r="D171" s="4" t="n"/>
      <c r="E171" s="3" t="n"/>
      <c r="F171" s="3" t="n"/>
      <c r="G171" s="3">
        <f>IF(A171="","",N(E171)-N(F171))</f>
        <v/>
      </c>
      <c r="H171">
        <f>IF(A171="","",IF(G171&lt;=0,0,MAX(0,Ajustes!$B$1-D171)))</f>
        <v/>
      </c>
      <c r="I171">
        <f>IF(A171="","",IF(G171&lt;=0,"Pagada",IF(H171=0,"Corriente",IF(H171&lt;=30,"1 a 30",IF(H171&lt;=60,"31 a 60",IF(H171&lt;=90,"61 a 90","Más de 90"))))))</f>
        <v/>
      </c>
      <c r="J171" s="4" t="n"/>
      <c r="M171" s="4" t="n"/>
    </row>
    <row r="172">
      <c r="C172" s="4" t="n"/>
      <c r="D172" s="4" t="n"/>
      <c r="E172" s="3" t="n"/>
      <c r="F172" s="3" t="n"/>
      <c r="G172" s="3">
        <f>IF(A172="","",N(E172)-N(F172))</f>
        <v/>
      </c>
      <c r="H172">
        <f>IF(A172="","",IF(G172&lt;=0,0,MAX(0,Ajustes!$B$1-D172)))</f>
        <v/>
      </c>
      <c r="I172">
        <f>IF(A172="","",IF(G172&lt;=0,"Pagada",IF(H172=0,"Corriente",IF(H172&lt;=30,"1 a 30",IF(H172&lt;=60,"31 a 60",IF(H172&lt;=90,"61 a 90","Más de 90"))))))</f>
        <v/>
      </c>
      <c r="J172" s="4" t="n"/>
      <c r="M172" s="4" t="n"/>
    </row>
    <row r="173">
      <c r="C173" s="4" t="n"/>
      <c r="D173" s="4" t="n"/>
      <c r="E173" s="3" t="n"/>
      <c r="F173" s="3" t="n"/>
      <c r="G173" s="3">
        <f>IF(A173="","",N(E173)-N(F173))</f>
        <v/>
      </c>
      <c r="H173">
        <f>IF(A173="","",IF(G173&lt;=0,0,MAX(0,Ajustes!$B$1-D173)))</f>
        <v/>
      </c>
      <c r="I173">
        <f>IF(A173="","",IF(G173&lt;=0,"Pagada",IF(H173=0,"Corriente",IF(H173&lt;=30,"1 a 30",IF(H173&lt;=60,"31 a 60",IF(H173&lt;=90,"61 a 90","Más de 90"))))))</f>
        <v/>
      </c>
      <c r="J173" s="4" t="n"/>
      <c r="M173" s="4" t="n"/>
    </row>
    <row r="174">
      <c r="C174" s="4" t="n"/>
      <c r="D174" s="4" t="n"/>
      <c r="E174" s="3" t="n"/>
      <c r="F174" s="3" t="n"/>
      <c r="G174" s="3">
        <f>IF(A174="","",N(E174)-N(F174))</f>
        <v/>
      </c>
      <c r="H174">
        <f>IF(A174="","",IF(G174&lt;=0,0,MAX(0,Ajustes!$B$1-D174)))</f>
        <v/>
      </c>
      <c r="I174">
        <f>IF(A174="","",IF(G174&lt;=0,"Pagada",IF(H174=0,"Corriente",IF(H174&lt;=30,"1 a 30",IF(H174&lt;=60,"31 a 60",IF(H174&lt;=90,"61 a 90","Más de 90"))))))</f>
        <v/>
      </c>
      <c r="J174" s="4" t="n"/>
      <c r="M174" s="4" t="n"/>
    </row>
    <row r="175">
      <c r="C175" s="4" t="n"/>
      <c r="D175" s="4" t="n"/>
      <c r="E175" s="3" t="n"/>
      <c r="F175" s="3" t="n"/>
      <c r="G175" s="3">
        <f>IF(A175="","",N(E175)-N(F175))</f>
        <v/>
      </c>
      <c r="H175">
        <f>IF(A175="","",IF(G175&lt;=0,0,MAX(0,Ajustes!$B$1-D175)))</f>
        <v/>
      </c>
      <c r="I175">
        <f>IF(A175="","",IF(G175&lt;=0,"Pagada",IF(H175=0,"Corriente",IF(H175&lt;=30,"1 a 30",IF(H175&lt;=60,"31 a 60",IF(H175&lt;=90,"61 a 90","Más de 90"))))))</f>
        <v/>
      </c>
      <c r="J175" s="4" t="n"/>
      <c r="M175" s="4" t="n"/>
    </row>
    <row r="176">
      <c r="C176" s="4" t="n"/>
      <c r="D176" s="4" t="n"/>
      <c r="E176" s="3" t="n"/>
      <c r="F176" s="3" t="n"/>
      <c r="G176" s="3">
        <f>IF(A176="","",N(E176)-N(F176))</f>
        <v/>
      </c>
      <c r="H176">
        <f>IF(A176="","",IF(G176&lt;=0,0,MAX(0,Ajustes!$B$1-D176)))</f>
        <v/>
      </c>
      <c r="I176">
        <f>IF(A176="","",IF(G176&lt;=0,"Pagada",IF(H176=0,"Corriente",IF(H176&lt;=30,"1 a 30",IF(H176&lt;=60,"31 a 60",IF(H176&lt;=90,"61 a 90","Más de 90"))))))</f>
        <v/>
      </c>
      <c r="J176" s="4" t="n"/>
      <c r="M176" s="4" t="n"/>
    </row>
    <row r="177">
      <c r="C177" s="4" t="n"/>
      <c r="D177" s="4" t="n"/>
      <c r="E177" s="3" t="n"/>
      <c r="F177" s="3" t="n"/>
      <c r="G177" s="3">
        <f>IF(A177="","",N(E177)-N(F177))</f>
        <v/>
      </c>
      <c r="H177">
        <f>IF(A177="","",IF(G177&lt;=0,0,MAX(0,Ajustes!$B$1-D177)))</f>
        <v/>
      </c>
      <c r="I177">
        <f>IF(A177="","",IF(G177&lt;=0,"Pagada",IF(H177=0,"Corriente",IF(H177&lt;=30,"1 a 30",IF(H177&lt;=60,"31 a 60",IF(H177&lt;=90,"61 a 90","Más de 90"))))))</f>
        <v/>
      </c>
      <c r="J177" s="4" t="n"/>
      <c r="M177" s="4" t="n"/>
    </row>
    <row r="178">
      <c r="C178" s="4" t="n"/>
      <c r="D178" s="4" t="n"/>
      <c r="E178" s="3" t="n"/>
      <c r="F178" s="3" t="n"/>
      <c r="G178" s="3">
        <f>IF(A178="","",N(E178)-N(F178))</f>
        <v/>
      </c>
      <c r="H178">
        <f>IF(A178="","",IF(G178&lt;=0,0,MAX(0,Ajustes!$B$1-D178)))</f>
        <v/>
      </c>
      <c r="I178">
        <f>IF(A178="","",IF(G178&lt;=0,"Pagada",IF(H178=0,"Corriente",IF(H178&lt;=30,"1 a 30",IF(H178&lt;=60,"31 a 60",IF(H178&lt;=90,"61 a 90","Más de 90"))))))</f>
        <v/>
      </c>
      <c r="J178" s="4" t="n"/>
      <c r="M178" s="4" t="n"/>
    </row>
    <row r="179">
      <c r="C179" s="4" t="n"/>
      <c r="D179" s="4" t="n"/>
      <c r="E179" s="3" t="n"/>
      <c r="F179" s="3" t="n"/>
      <c r="G179" s="3">
        <f>IF(A179="","",N(E179)-N(F179))</f>
        <v/>
      </c>
      <c r="H179">
        <f>IF(A179="","",IF(G179&lt;=0,0,MAX(0,Ajustes!$B$1-D179)))</f>
        <v/>
      </c>
      <c r="I179">
        <f>IF(A179="","",IF(G179&lt;=0,"Pagada",IF(H179=0,"Corriente",IF(H179&lt;=30,"1 a 30",IF(H179&lt;=60,"31 a 60",IF(H179&lt;=90,"61 a 90","Más de 90"))))))</f>
        <v/>
      </c>
      <c r="J179" s="4" t="n"/>
      <c r="M179" s="4" t="n"/>
    </row>
    <row r="180">
      <c r="C180" s="4" t="n"/>
      <c r="D180" s="4" t="n"/>
      <c r="E180" s="3" t="n"/>
      <c r="F180" s="3" t="n"/>
      <c r="G180" s="3">
        <f>IF(A180="","",N(E180)-N(F180))</f>
        <v/>
      </c>
      <c r="H180">
        <f>IF(A180="","",IF(G180&lt;=0,0,MAX(0,Ajustes!$B$1-D180)))</f>
        <v/>
      </c>
      <c r="I180">
        <f>IF(A180="","",IF(G180&lt;=0,"Pagada",IF(H180=0,"Corriente",IF(H180&lt;=30,"1 a 30",IF(H180&lt;=60,"31 a 60",IF(H180&lt;=90,"61 a 90","Más de 90"))))))</f>
        <v/>
      </c>
      <c r="J180" s="4" t="n"/>
      <c r="M180" s="4" t="n"/>
    </row>
    <row r="181">
      <c r="C181" s="4" t="n"/>
      <c r="D181" s="4" t="n"/>
      <c r="E181" s="3" t="n"/>
      <c r="F181" s="3" t="n"/>
      <c r="G181" s="3">
        <f>IF(A181="","",N(E181)-N(F181))</f>
        <v/>
      </c>
      <c r="H181">
        <f>IF(A181="","",IF(G181&lt;=0,0,MAX(0,Ajustes!$B$1-D181)))</f>
        <v/>
      </c>
      <c r="I181">
        <f>IF(A181="","",IF(G181&lt;=0,"Pagada",IF(H181=0,"Corriente",IF(H181&lt;=30,"1 a 30",IF(H181&lt;=60,"31 a 60",IF(H181&lt;=90,"61 a 90","Más de 90"))))))</f>
        <v/>
      </c>
      <c r="J181" s="4" t="n"/>
      <c r="M181" s="4" t="n"/>
    </row>
    <row r="182">
      <c r="C182" s="4" t="n"/>
      <c r="D182" s="4" t="n"/>
      <c r="E182" s="3" t="n"/>
      <c r="F182" s="3" t="n"/>
      <c r="G182" s="3">
        <f>IF(A182="","",N(E182)-N(F182))</f>
        <v/>
      </c>
      <c r="H182">
        <f>IF(A182="","",IF(G182&lt;=0,0,MAX(0,Ajustes!$B$1-D182)))</f>
        <v/>
      </c>
      <c r="I182">
        <f>IF(A182="","",IF(G182&lt;=0,"Pagada",IF(H182=0,"Corriente",IF(H182&lt;=30,"1 a 30",IF(H182&lt;=60,"31 a 60",IF(H182&lt;=90,"61 a 90","Más de 90"))))))</f>
        <v/>
      </c>
      <c r="J182" s="4" t="n"/>
      <c r="M182" s="4" t="n"/>
    </row>
    <row r="183">
      <c r="C183" s="4" t="n"/>
      <c r="D183" s="4" t="n"/>
      <c r="E183" s="3" t="n"/>
      <c r="F183" s="3" t="n"/>
      <c r="G183" s="3">
        <f>IF(A183="","",N(E183)-N(F183))</f>
        <v/>
      </c>
      <c r="H183">
        <f>IF(A183="","",IF(G183&lt;=0,0,MAX(0,Ajustes!$B$1-D183)))</f>
        <v/>
      </c>
      <c r="I183">
        <f>IF(A183="","",IF(G183&lt;=0,"Pagada",IF(H183=0,"Corriente",IF(H183&lt;=30,"1 a 30",IF(H183&lt;=60,"31 a 60",IF(H183&lt;=90,"61 a 90","Más de 90"))))))</f>
        <v/>
      </c>
      <c r="J183" s="4" t="n"/>
      <c r="M183" s="4" t="n"/>
    </row>
    <row r="184">
      <c r="C184" s="4" t="n"/>
      <c r="D184" s="4" t="n"/>
      <c r="E184" s="3" t="n"/>
      <c r="F184" s="3" t="n"/>
      <c r="G184" s="3">
        <f>IF(A184="","",N(E184)-N(F184))</f>
        <v/>
      </c>
      <c r="H184">
        <f>IF(A184="","",IF(G184&lt;=0,0,MAX(0,Ajustes!$B$1-D184)))</f>
        <v/>
      </c>
      <c r="I184">
        <f>IF(A184="","",IF(G184&lt;=0,"Pagada",IF(H184=0,"Corriente",IF(H184&lt;=30,"1 a 30",IF(H184&lt;=60,"31 a 60",IF(H184&lt;=90,"61 a 90","Más de 90"))))))</f>
        <v/>
      </c>
      <c r="J184" s="4" t="n"/>
      <c r="M184" s="4" t="n"/>
    </row>
    <row r="185">
      <c r="C185" s="4" t="n"/>
      <c r="D185" s="4" t="n"/>
      <c r="E185" s="3" t="n"/>
      <c r="F185" s="3" t="n"/>
      <c r="G185" s="3">
        <f>IF(A185="","",N(E185)-N(F185))</f>
        <v/>
      </c>
      <c r="H185">
        <f>IF(A185="","",IF(G185&lt;=0,0,MAX(0,Ajustes!$B$1-D185)))</f>
        <v/>
      </c>
      <c r="I185">
        <f>IF(A185="","",IF(G185&lt;=0,"Pagada",IF(H185=0,"Corriente",IF(H185&lt;=30,"1 a 30",IF(H185&lt;=60,"31 a 60",IF(H185&lt;=90,"61 a 90","Más de 90"))))))</f>
        <v/>
      </c>
      <c r="J185" s="4" t="n"/>
      <c r="M185" s="4" t="n"/>
    </row>
    <row r="186">
      <c r="C186" s="4" t="n"/>
      <c r="D186" s="4" t="n"/>
      <c r="E186" s="3" t="n"/>
      <c r="F186" s="3" t="n"/>
      <c r="G186" s="3">
        <f>IF(A186="","",N(E186)-N(F186))</f>
        <v/>
      </c>
      <c r="H186">
        <f>IF(A186="","",IF(G186&lt;=0,0,MAX(0,Ajustes!$B$1-D186)))</f>
        <v/>
      </c>
      <c r="I186">
        <f>IF(A186="","",IF(G186&lt;=0,"Pagada",IF(H186=0,"Corriente",IF(H186&lt;=30,"1 a 30",IF(H186&lt;=60,"31 a 60",IF(H186&lt;=90,"61 a 90","Más de 90"))))))</f>
        <v/>
      </c>
      <c r="J186" s="4" t="n"/>
      <c r="M186" s="4" t="n"/>
    </row>
    <row r="187">
      <c r="C187" s="4" t="n"/>
      <c r="D187" s="4" t="n"/>
      <c r="E187" s="3" t="n"/>
      <c r="F187" s="3" t="n"/>
      <c r="G187" s="3">
        <f>IF(A187="","",N(E187)-N(F187))</f>
        <v/>
      </c>
      <c r="H187">
        <f>IF(A187="","",IF(G187&lt;=0,0,MAX(0,Ajustes!$B$1-D187)))</f>
        <v/>
      </c>
      <c r="I187">
        <f>IF(A187="","",IF(G187&lt;=0,"Pagada",IF(H187=0,"Corriente",IF(H187&lt;=30,"1 a 30",IF(H187&lt;=60,"31 a 60",IF(H187&lt;=90,"61 a 90","Más de 90"))))))</f>
        <v/>
      </c>
      <c r="J187" s="4" t="n"/>
      <c r="M187" s="4" t="n"/>
    </row>
    <row r="188">
      <c r="C188" s="4" t="n"/>
      <c r="D188" s="4" t="n"/>
      <c r="E188" s="3" t="n"/>
      <c r="F188" s="3" t="n"/>
      <c r="G188" s="3">
        <f>IF(A188="","",N(E188)-N(F188))</f>
        <v/>
      </c>
      <c r="H188">
        <f>IF(A188="","",IF(G188&lt;=0,0,MAX(0,Ajustes!$B$1-D188)))</f>
        <v/>
      </c>
      <c r="I188">
        <f>IF(A188="","",IF(G188&lt;=0,"Pagada",IF(H188=0,"Corriente",IF(H188&lt;=30,"1 a 30",IF(H188&lt;=60,"31 a 60",IF(H188&lt;=90,"61 a 90","Más de 90"))))))</f>
        <v/>
      </c>
      <c r="J188" s="4" t="n"/>
      <c r="M188" s="4" t="n"/>
    </row>
    <row r="189">
      <c r="C189" s="4" t="n"/>
      <c r="D189" s="4" t="n"/>
      <c r="E189" s="3" t="n"/>
      <c r="F189" s="3" t="n"/>
      <c r="G189" s="3">
        <f>IF(A189="","",N(E189)-N(F189))</f>
        <v/>
      </c>
      <c r="H189">
        <f>IF(A189="","",IF(G189&lt;=0,0,MAX(0,Ajustes!$B$1-D189)))</f>
        <v/>
      </c>
      <c r="I189">
        <f>IF(A189="","",IF(G189&lt;=0,"Pagada",IF(H189=0,"Corriente",IF(H189&lt;=30,"1 a 30",IF(H189&lt;=60,"31 a 60",IF(H189&lt;=90,"61 a 90","Más de 90"))))))</f>
        <v/>
      </c>
      <c r="J189" s="4" t="n"/>
      <c r="M189" s="4" t="n"/>
    </row>
    <row r="190">
      <c r="C190" s="4" t="n"/>
      <c r="D190" s="4" t="n"/>
      <c r="E190" s="3" t="n"/>
      <c r="F190" s="3" t="n"/>
      <c r="G190" s="3">
        <f>IF(A190="","",N(E190)-N(F190))</f>
        <v/>
      </c>
      <c r="H190">
        <f>IF(A190="","",IF(G190&lt;=0,0,MAX(0,Ajustes!$B$1-D190)))</f>
        <v/>
      </c>
      <c r="I190">
        <f>IF(A190="","",IF(G190&lt;=0,"Pagada",IF(H190=0,"Corriente",IF(H190&lt;=30,"1 a 30",IF(H190&lt;=60,"31 a 60",IF(H190&lt;=90,"61 a 90","Más de 90"))))))</f>
        <v/>
      </c>
      <c r="J190" s="4" t="n"/>
      <c r="M190" s="4" t="n"/>
    </row>
    <row r="191">
      <c r="C191" s="4" t="n"/>
      <c r="D191" s="4" t="n"/>
      <c r="E191" s="3" t="n"/>
      <c r="F191" s="3" t="n"/>
      <c r="G191" s="3">
        <f>IF(A191="","",N(E191)-N(F191))</f>
        <v/>
      </c>
      <c r="H191">
        <f>IF(A191="","",IF(G191&lt;=0,0,MAX(0,Ajustes!$B$1-D191)))</f>
        <v/>
      </c>
      <c r="I191">
        <f>IF(A191="","",IF(G191&lt;=0,"Pagada",IF(H191=0,"Corriente",IF(H191&lt;=30,"1 a 30",IF(H191&lt;=60,"31 a 60",IF(H191&lt;=90,"61 a 90","Más de 90"))))))</f>
        <v/>
      </c>
      <c r="J191" s="4" t="n"/>
      <c r="M191" s="4" t="n"/>
    </row>
    <row r="192">
      <c r="C192" s="4" t="n"/>
      <c r="D192" s="4" t="n"/>
      <c r="E192" s="3" t="n"/>
      <c r="F192" s="3" t="n"/>
      <c r="G192" s="3">
        <f>IF(A192="","",N(E192)-N(F192))</f>
        <v/>
      </c>
      <c r="H192">
        <f>IF(A192="","",IF(G192&lt;=0,0,MAX(0,Ajustes!$B$1-D192)))</f>
        <v/>
      </c>
      <c r="I192">
        <f>IF(A192="","",IF(G192&lt;=0,"Pagada",IF(H192=0,"Corriente",IF(H192&lt;=30,"1 a 30",IF(H192&lt;=60,"31 a 60",IF(H192&lt;=90,"61 a 90","Más de 90"))))))</f>
        <v/>
      </c>
      <c r="J192" s="4" t="n"/>
      <c r="M192" s="4" t="n"/>
    </row>
    <row r="193">
      <c r="C193" s="4" t="n"/>
      <c r="D193" s="4" t="n"/>
      <c r="E193" s="3" t="n"/>
      <c r="F193" s="3" t="n"/>
      <c r="G193" s="3">
        <f>IF(A193="","",N(E193)-N(F193))</f>
        <v/>
      </c>
      <c r="H193">
        <f>IF(A193="","",IF(G193&lt;=0,0,MAX(0,Ajustes!$B$1-D193)))</f>
        <v/>
      </c>
      <c r="I193">
        <f>IF(A193="","",IF(G193&lt;=0,"Pagada",IF(H193=0,"Corriente",IF(H193&lt;=30,"1 a 30",IF(H193&lt;=60,"31 a 60",IF(H193&lt;=90,"61 a 90","Más de 90"))))))</f>
        <v/>
      </c>
      <c r="J193" s="4" t="n"/>
      <c r="M193" s="4" t="n"/>
    </row>
    <row r="194">
      <c r="C194" s="4" t="n"/>
      <c r="D194" s="4" t="n"/>
      <c r="E194" s="3" t="n"/>
      <c r="F194" s="3" t="n"/>
      <c r="G194" s="3">
        <f>IF(A194="","",N(E194)-N(F194))</f>
        <v/>
      </c>
      <c r="H194">
        <f>IF(A194="","",IF(G194&lt;=0,0,MAX(0,Ajustes!$B$1-D194)))</f>
        <v/>
      </c>
      <c r="I194">
        <f>IF(A194="","",IF(G194&lt;=0,"Pagada",IF(H194=0,"Corriente",IF(H194&lt;=30,"1 a 30",IF(H194&lt;=60,"31 a 60",IF(H194&lt;=90,"61 a 90","Más de 90"))))))</f>
        <v/>
      </c>
      <c r="J194" s="4" t="n"/>
      <c r="M194" s="4" t="n"/>
    </row>
    <row r="195">
      <c r="C195" s="4" t="n"/>
      <c r="D195" s="4" t="n"/>
      <c r="E195" s="3" t="n"/>
      <c r="F195" s="3" t="n"/>
      <c r="G195" s="3">
        <f>IF(A195="","",N(E195)-N(F195))</f>
        <v/>
      </c>
      <c r="H195">
        <f>IF(A195="","",IF(G195&lt;=0,0,MAX(0,Ajustes!$B$1-D195)))</f>
        <v/>
      </c>
      <c r="I195">
        <f>IF(A195="","",IF(G195&lt;=0,"Pagada",IF(H195=0,"Corriente",IF(H195&lt;=30,"1 a 30",IF(H195&lt;=60,"31 a 60",IF(H195&lt;=90,"61 a 90","Más de 90"))))))</f>
        <v/>
      </c>
      <c r="J195" s="4" t="n"/>
      <c r="M195" s="4" t="n"/>
    </row>
    <row r="196">
      <c r="C196" s="4" t="n"/>
      <c r="D196" s="4" t="n"/>
      <c r="E196" s="3" t="n"/>
      <c r="F196" s="3" t="n"/>
      <c r="G196" s="3">
        <f>IF(A196="","",N(E196)-N(F196))</f>
        <v/>
      </c>
      <c r="H196">
        <f>IF(A196="","",IF(G196&lt;=0,0,MAX(0,Ajustes!$B$1-D196)))</f>
        <v/>
      </c>
      <c r="I196">
        <f>IF(A196="","",IF(G196&lt;=0,"Pagada",IF(H196=0,"Corriente",IF(H196&lt;=30,"1 a 30",IF(H196&lt;=60,"31 a 60",IF(H196&lt;=90,"61 a 90","Más de 90"))))))</f>
        <v/>
      </c>
      <c r="J196" s="4" t="n"/>
      <c r="M196" s="4" t="n"/>
    </row>
    <row r="197">
      <c r="C197" s="4" t="n"/>
      <c r="D197" s="4" t="n"/>
      <c r="E197" s="3" t="n"/>
      <c r="F197" s="3" t="n"/>
      <c r="G197" s="3">
        <f>IF(A197="","",N(E197)-N(F197))</f>
        <v/>
      </c>
      <c r="H197">
        <f>IF(A197="","",IF(G197&lt;=0,0,MAX(0,Ajustes!$B$1-D197)))</f>
        <v/>
      </c>
      <c r="I197">
        <f>IF(A197="","",IF(G197&lt;=0,"Pagada",IF(H197=0,"Corriente",IF(H197&lt;=30,"1 a 30",IF(H197&lt;=60,"31 a 60",IF(H197&lt;=90,"61 a 90","Más de 90"))))))</f>
        <v/>
      </c>
      <c r="J197" s="4" t="n"/>
      <c r="M197" s="4" t="n"/>
    </row>
    <row r="198">
      <c r="C198" s="4" t="n"/>
      <c r="D198" s="4" t="n"/>
      <c r="E198" s="3" t="n"/>
      <c r="F198" s="3" t="n"/>
      <c r="G198" s="3">
        <f>IF(A198="","",N(E198)-N(F198))</f>
        <v/>
      </c>
      <c r="H198">
        <f>IF(A198="","",IF(G198&lt;=0,0,MAX(0,Ajustes!$B$1-D198)))</f>
        <v/>
      </c>
      <c r="I198">
        <f>IF(A198="","",IF(G198&lt;=0,"Pagada",IF(H198=0,"Corriente",IF(H198&lt;=30,"1 a 30",IF(H198&lt;=60,"31 a 60",IF(H198&lt;=90,"61 a 90","Más de 90"))))))</f>
        <v/>
      </c>
      <c r="J198" s="4" t="n"/>
      <c r="M198" s="4" t="n"/>
    </row>
    <row r="199">
      <c r="C199" s="4" t="n"/>
      <c r="D199" s="4" t="n"/>
      <c r="E199" s="3" t="n"/>
      <c r="F199" s="3" t="n"/>
      <c r="G199" s="3">
        <f>IF(A199="","",N(E199)-N(F199))</f>
        <v/>
      </c>
      <c r="H199">
        <f>IF(A199="","",IF(G199&lt;=0,0,MAX(0,Ajustes!$B$1-D199)))</f>
        <v/>
      </c>
      <c r="I199">
        <f>IF(A199="","",IF(G199&lt;=0,"Pagada",IF(H199=0,"Corriente",IF(H199&lt;=30,"1 a 30",IF(H199&lt;=60,"31 a 60",IF(H199&lt;=90,"61 a 90","Más de 90"))))))</f>
        <v/>
      </c>
      <c r="J199" s="4" t="n"/>
      <c r="M199" s="4" t="n"/>
    </row>
    <row r="200">
      <c r="C200" s="4" t="n"/>
      <c r="D200" s="4" t="n"/>
      <c r="E200" s="3" t="n"/>
      <c r="F200" s="3" t="n"/>
      <c r="G200" s="3">
        <f>IF(A200="","",N(E200)-N(F200))</f>
        <v/>
      </c>
      <c r="H200">
        <f>IF(A200="","",IF(G200&lt;=0,0,MAX(0,Ajustes!$B$1-D200)))</f>
        <v/>
      </c>
      <c r="I200">
        <f>IF(A200="","",IF(G200&lt;=0,"Pagada",IF(H200=0,"Corriente",IF(H200&lt;=30,"1 a 30",IF(H200&lt;=60,"31 a 60",IF(H200&lt;=90,"61 a 90","Más de 90"))))))</f>
        <v/>
      </c>
      <c r="J200" s="4" t="n"/>
      <c r="M200" s="4" t="n"/>
    </row>
    <row r="201">
      <c r="C201" s="4" t="n"/>
      <c r="D201" s="4" t="n"/>
      <c r="E201" s="3" t="n"/>
      <c r="F201" s="3" t="n"/>
      <c r="G201" s="3">
        <f>IF(A201="","",N(E201)-N(F201))</f>
        <v/>
      </c>
      <c r="H201">
        <f>IF(A201="","",IF(G201&lt;=0,0,MAX(0,Ajustes!$B$1-D201)))</f>
        <v/>
      </c>
      <c r="I201">
        <f>IF(A201="","",IF(G201&lt;=0,"Pagada",IF(H201=0,"Corriente",IF(H201&lt;=30,"1 a 30",IF(H201&lt;=60,"31 a 60",IF(H201&lt;=90,"61 a 90","Más de 90"))))))</f>
        <v/>
      </c>
      <c r="J201" s="4" t="n"/>
      <c r="M201" s="4" t="n"/>
    </row>
    <row r="202">
      <c r="C202" s="4" t="n"/>
      <c r="D202" s="4" t="n"/>
      <c r="E202" s="3" t="n"/>
      <c r="F202" s="3" t="n"/>
      <c r="G202" s="3">
        <f>IF(A202="","",N(E202)-N(F202))</f>
        <v/>
      </c>
      <c r="H202">
        <f>IF(A202="","",IF(G202&lt;=0,0,MAX(0,Ajustes!$B$1-D202)))</f>
        <v/>
      </c>
      <c r="I202">
        <f>IF(A202="","",IF(G202&lt;=0,"Pagada",IF(H202=0,"Corriente",IF(H202&lt;=30,"1 a 30",IF(H202&lt;=60,"31 a 60",IF(H202&lt;=90,"61 a 90","Más de 90"))))))</f>
        <v/>
      </c>
      <c r="J202" s="4" t="n"/>
      <c r="M202" s="4" t="n"/>
    </row>
    <row r="203">
      <c r="C203" s="4" t="n"/>
      <c r="D203" s="4" t="n"/>
      <c r="E203" s="3" t="n"/>
      <c r="F203" s="3" t="n"/>
      <c r="G203" s="3">
        <f>IF(A203="","",N(E203)-N(F203))</f>
        <v/>
      </c>
      <c r="H203">
        <f>IF(A203="","",IF(G203&lt;=0,0,MAX(0,Ajustes!$B$1-D203)))</f>
        <v/>
      </c>
      <c r="I203">
        <f>IF(A203="","",IF(G203&lt;=0,"Pagada",IF(H203=0,"Corriente",IF(H203&lt;=30,"1 a 30",IF(H203&lt;=60,"31 a 60",IF(H203&lt;=90,"61 a 90","Más de 90"))))))</f>
        <v/>
      </c>
      <c r="J203" s="4" t="n"/>
      <c r="M203" s="4" t="n"/>
    </row>
    <row r="204">
      <c r="C204" s="4" t="n"/>
      <c r="D204" s="4" t="n"/>
      <c r="E204" s="3" t="n"/>
      <c r="F204" s="3" t="n"/>
      <c r="G204" s="3">
        <f>IF(A204="","",N(E204)-N(F204))</f>
        <v/>
      </c>
      <c r="H204">
        <f>IF(A204="","",IF(G204&lt;=0,0,MAX(0,Ajustes!$B$1-D204)))</f>
        <v/>
      </c>
      <c r="I204">
        <f>IF(A204="","",IF(G204&lt;=0,"Pagada",IF(H204=0,"Corriente",IF(H204&lt;=30,"1 a 30",IF(H204&lt;=60,"31 a 60",IF(H204&lt;=90,"61 a 90","Más de 90"))))))</f>
        <v/>
      </c>
      <c r="J204" s="4" t="n"/>
      <c r="M204" s="4" t="n"/>
    </row>
    <row r="205">
      <c r="C205" s="4" t="n"/>
      <c r="D205" s="4" t="n"/>
      <c r="E205" s="3" t="n"/>
      <c r="F205" s="3" t="n"/>
      <c r="G205" s="3">
        <f>IF(A205="","",N(E205)-N(F205))</f>
        <v/>
      </c>
      <c r="H205">
        <f>IF(A205="","",IF(G205&lt;=0,0,MAX(0,Ajustes!$B$1-D205)))</f>
        <v/>
      </c>
      <c r="I205">
        <f>IF(A205="","",IF(G205&lt;=0,"Pagada",IF(H205=0,"Corriente",IF(H205&lt;=30,"1 a 30",IF(H205&lt;=60,"31 a 60",IF(H205&lt;=90,"61 a 90","Más de 90"))))))</f>
        <v/>
      </c>
      <c r="J205" s="4" t="n"/>
      <c r="M205" s="4" t="n"/>
    </row>
    <row r="206">
      <c r="C206" s="4" t="n"/>
      <c r="D206" s="4" t="n"/>
      <c r="E206" s="3" t="n"/>
      <c r="F206" s="3" t="n"/>
      <c r="G206" s="3">
        <f>IF(A206="","",N(E206)-N(F206))</f>
        <v/>
      </c>
      <c r="H206">
        <f>IF(A206="","",IF(G206&lt;=0,0,MAX(0,Ajustes!$B$1-D206)))</f>
        <v/>
      </c>
      <c r="I206">
        <f>IF(A206="","",IF(G206&lt;=0,"Pagada",IF(H206=0,"Corriente",IF(H206&lt;=30,"1 a 30",IF(H206&lt;=60,"31 a 60",IF(H206&lt;=90,"61 a 90","Más de 90"))))))</f>
        <v/>
      </c>
      <c r="J206" s="4" t="n"/>
      <c r="M206" s="4" t="n"/>
    </row>
    <row r="207">
      <c r="C207" s="4" t="n"/>
      <c r="D207" s="4" t="n"/>
      <c r="E207" s="3" t="n"/>
      <c r="F207" s="3" t="n"/>
      <c r="G207" s="3">
        <f>IF(A207="","",N(E207)-N(F207))</f>
        <v/>
      </c>
      <c r="H207">
        <f>IF(A207="","",IF(G207&lt;=0,0,MAX(0,Ajustes!$B$1-D207)))</f>
        <v/>
      </c>
      <c r="I207">
        <f>IF(A207="","",IF(G207&lt;=0,"Pagada",IF(H207=0,"Corriente",IF(H207&lt;=30,"1 a 30",IF(H207&lt;=60,"31 a 60",IF(H207&lt;=90,"61 a 90","Más de 90"))))))</f>
        <v/>
      </c>
      <c r="J207" s="4" t="n"/>
      <c r="M207" s="4" t="n"/>
    </row>
    <row r="208">
      <c r="C208" s="4" t="n"/>
      <c r="D208" s="4" t="n"/>
      <c r="E208" s="3" t="n"/>
      <c r="F208" s="3" t="n"/>
      <c r="G208" s="3">
        <f>IF(A208="","",N(E208)-N(F208))</f>
        <v/>
      </c>
      <c r="H208">
        <f>IF(A208="","",IF(G208&lt;=0,0,MAX(0,Ajustes!$B$1-D208)))</f>
        <v/>
      </c>
      <c r="I208">
        <f>IF(A208="","",IF(G208&lt;=0,"Pagada",IF(H208=0,"Corriente",IF(H208&lt;=30,"1 a 30",IF(H208&lt;=60,"31 a 60",IF(H208&lt;=90,"61 a 90","Más de 90"))))))</f>
        <v/>
      </c>
      <c r="J208" s="4" t="n"/>
      <c r="M208" s="4" t="n"/>
    </row>
    <row r="209">
      <c r="C209" s="4" t="n"/>
      <c r="D209" s="4" t="n"/>
      <c r="E209" s="3" t="n"/>
      <c r="F209" s="3" t="n"/>
      <c r="G209" s="3">
        <f>IF(A209="","",N(E209)-N(F209))</f>
        <v/>
      </c>
      <c r="H209">
        <f>IF(A209="","",IF(G209&lt;=0,0,MAX(0,Ajustes!$B$1-D209)))</f>
        <v/>
      </c>
      <c r="I209">
        <f>IF(A209="","",IF(G209&lt;=0,"Pagada",IF(H209=0,"Corriente",IF(H209&lt;=30,"1 a 30",IF(H209&lt;=60,"31 a 60",IF(H209&lt;=90,"61 a 90","Más de 90"))))))</f>
        <v/>
      </c>
      <c r="J209" s="4" t="n"/>
      <c r="M209" s="4" t="n"/>
    </row>
    <row r="210">
      <c r="C210" s="4" t="n"/>
      <c r="D210" s="4" t="n"/>
      <c r="E210" s="3" t="n"/>
      <c r="F210" s="3" t="n"/>
      <c r="G210" s="3">
        <f>IF(A210="","",N(E210)-N(F210))</f>
        <v/>
      </c>
      <c r="H210">
        <f>IF(A210="","",IF(G210&lt;=0,0,MAX(0,Ajustes!$B$1-D210)))</f>
        <v/>
      </c>
      <c r="I210">
        <f>IF(A210="","",IF(G210&lt;=0,"Pagada",IF(H210=0,"Corriente",IF(H210&lt;=30,"1 a 30",IF(H210&lt;=60,"31 a 60",IF(H210&lt;=90,"61 a 90","Más de 90"))))))</f>
        <v/>
      </c>
      <c r="J210" s="4" t="n"/>
      <c r="M210" s="4" t="n"/>
    </row>
    <row r="211">
      <c r="C211" s="4" t="n"/>
      <c r="D211" s="4" t="n"/>
      <c r="E211" s="3" t="n"/>
      <c r="F211" s="3" t="n"/>
      <c r="G211" s="3">
        <f>IF(A211="","",N(E211)-N(F211))</f>
        <v/>
      </c>
      <c r="H211">
        <f>IF(A211="","",IF(G211&lt;=0,0,MAX(0,Ajustes!$B$1-D211)))</f>
        <v/>
      </c>
      <c r="I211">
        <f>IF(A211="","",IF(G211&lt;=0,"Pagada",IF(H211=0,"Corriente",IF(H211&lt;=30,"1 a 30",IF(H211&lt;=60,"31 a 60",IF(H211&lt;=90,"61 a 90","Más de 90"))))))</f>
        <v/>
      </c>
      <c r="J211" s="4" t="n"/>
      <c r="M211" s="4" t="n"/>
    </row>
    <row r="212">
      <c r="C212" s="4" t="n"/>
      <c r="D212" s="4" t="n"/>
      <c r="E212" s="3" t="n"/>
      <c r="F212" s="3" t="n"/>
      <c r="G212" s="3">
        <f>IF(A212="","",N(E212)-N(F212))</f>
        <v/>
      </c>
      <c r="H212">
        <f>IF(A212="","",IF(G212&lt;=0,0,MAX(0,Ajustes!$B$1-D212)))</f>
        <v/>
      </c>
      <c r="I212">
        <f>IF(A212="","",IF(G212&lt;=0,"Pagada",IF(H212=0,"Corriente",IF(H212&lt;=30,"1 a 30",IF(H212&lt;=60,"31 a 60",IF(H212&lt;=90,"61 a 90","Más de 90"))))))</f>
        <v/>
      </c>
      <c r="J212" s="4" t="n"/>
      <c r="M212" s="4" t="n"/>
    </row>
    <row r="213">
      <c r="C213" s="4" t="n"/>
      <c r="D213" s="4" t="n"/>
      <c r="E213" s="3" t="n"/>
      <c r="F213" s="3" t="n"/>
      <c r="G213" s="3">
        <f>IF(A213="","",N(E213)-N(F213))</f>
        <v/>
      </c>
      <c r="H213">
        <f>IF(A213="","",IF(G213&lt;=0,0,MAX(0,Ajustes!$B$1-D213)))</f>
        <v/>
      </c>
      <c r="I213">
        <f>IF(A213="","",IF(G213&lt;=0,"Pagada",IF(H213=0,"Corriente",IF(H213&lt;=30,"1 a 30",IF(H213&lt;=60,"31 a 60",IF(H213&lt;=90,"61 a 90","Más de 90"))))))</f>
        <v/>
      </c>
      <c r="J213" s="4" t="n"/>
      <c r="M213" s="4" t="n"/>
    </row>
    <row r="214">
      <c r="C214" s="4" t="n"/>
      <c r="D214" s="4" t="n"/>
      <c r="E214" s="3" t="n"/>
      <c r="F214" s="3" t="n"/>
      <c r="G214" s="3">
        <f>IF(A214="","",N(E214)-N(F214))</f>
        <v/>
      </c>
      <c r="H214">
        <f>IF(A214="","",IF(G214&lt;=0,0,MAX(0,Ajustes!$B$1-D214)))</f>
        <v/>
      </c>
      <c r="I214">
        <f>IF(A214="","",IF(G214&lt;=0,"Pagada",IF(H214=0,"Corriente",IF(H214&lt;=30,"1 a 30",IF(H214&lt;=60,"31 a 60",IF(H214&lt;=90,"61 a 90","Más de 90"))))))</f>
        <v/>
      </c>
      <c r="J214" s="4" t="n"/>
      <c r="M214" s="4" t="n"/>
    </row>
    <row r="215">
      <c r="C215" s="4" t="n"/>
      <c r="D215" s="4" t="n"/>
      <c r="E215" s="3" t="n"/>
      <c r="F215" s="3" t="n"/>
      <c r="G215" s="3">
        <f>IF(A215="","",N(E215)-N(F215))</f>
        <v/>
      </c>
      <c r="H215">
        <f>IF(A215="","",IF(G215&lt;=0,0,MAX(0,Ajustes!$B$1-D215)))</f>
        <v/>
      </c>
      <c r="I215">
        <f>IF(A215="","",IF(G215&lt;=0,"Pagada",IF(H215=0,"Corriente",IF(H215&lt;=30,"1 a 30",IF(H215&lt;=60,"31 a 60",IF(H215&lt;=90,"61 a 90","Más de 90"))))))</f>
        <v/>
      </c>
      <c r="J215" s="4" t="n"/>
      <c r="M215" s="4" t="n"/>
    </row>
    <row r="216">
      <c r="C216" s="4" t="n"/>
      <c r="D216" s="4" t="n"/>
      <c r="E216" s="3" t="n"/>
      <c r="F216" s="3" t="n"/>
      <c r="G216" s="3">
        <f>IF(A216="","",N(E216)-N(F216))</f>
        <v/>
      </c>
      <c r="H216">
        <f>IF(A216="","",IF(G216&lt;=0,0,MAX(0,Ajustes!$B$1-D216)))</f>
        <v/>
      </c>
      <c r="I216">
        <f>IF(A216="","",IF(G216&lt;=0,"Pagada",IF(H216=0,"Corriente",IF(H216&lt;=30,"1 a 30",IF(H216&lt;=60,"31 a 60",IF(H216&lt;=90,"61 a 90","Más de 90"))))))</f>
        <v/>
      </c>
      <c r="J216" s="4" t="n"/>
      <c r="M216" s="4" t="n"/>
    </row>
    <row r="217">
      <c r="C217" s="4" t="n"/>
      <c r="D217" s="4" t="n"/>
      <c r="E217" s="3" t="n"/>
      <c r="F217" s="3" t="n"/>
      <c r="G217" s="3">
        <f>IF(A217="","",N(E217)-N(F217))</f>
        <v/>
      </c>
      <c r="H217">
        <f>IF(A217="","",IF(G217&lt;=0,0,MAX(0,Ajustes!$B$1-D217)))</f>
        <v/>
      </c>
      <c r="I217">
        <f>IF(A217="","",IF(G217&lt;=0,"Pagada",IF(H217=0,"Corriente",IF(H217&lt;=30,"1 a 30",IF(H217&lt;=60,"31 a 60",IF(H217&lt;=90,"61 a 90","Más de 90"))))))</f>
        <v/>
      </c>
      <c r="J217" s="4" t="n"/>
      <c r="M217" s="4" t="n"/>
    </row>
    <row r="218">
      <c r="C218" s="4" t="n"/>
      <c r="D218" s="4" t="n"/>
      <c r="E218" s="3" t="n"/>
      <c r="F218" s="3" t="n"/>
      <c r="G218" s="3">
        <f>IF(A218="","",N(E218)-N(F218))</f>
        <v/>
      </c>
      <c r="H218">
        <f>IF(A218="","",IF(G218&lt;=0,0,MAX(0,Ajustes!$B$1-D218)))</f>
        <v/>
      </c>
      <c r="I218">
        <f>IF(A218="","",IF(G218&lt;=0,"Pagada",IF(H218=0,"Corriente",IF(H218&lt;=30,"1 a 30",IF(H218&lt;=60,"31 a 60",IF(H218&lt;=90,"61 a 90","Más de 90"))))))</f>
        <v/>
      </c>
      <c r="J218" s="4" t="n"/>
      <c r="M218" s="4" t="n"/>
    </row>
    <row r="219">
      <c r="C219" s="4" t="n"/>
      <c r="D219" s="4" t="n"/>
      <c r="E219" s="3" t="n"/>
      <c r="F219" s="3" t="n"/>
      <c r="G219" s="3">
        <f>IF(A219="","",N(E219)-N(F219))</f>
        <v/>
      </c>
      <c r="H219">
        <f>IF(A219="","",IF(G219&lt;=0,0,MAX(0,Ajustes!$B$1-D219)))</f>
        <v/>
      </c>
      <c r="I219">
        <f>IF(A219="","",IF(G219&lt;=0,"Pagada",IF(H219=0,"Corriente",IF(H219&lt;=30,"1 a 30",IF(H219&lt;=60,"31 a 60",IF(H219&lt;=90,"61 a 90","Más de 90"))))))</f>
        <v/>
      </c>
      <c r="J219" s="4" t="n"/>
      <c r="M219" s="4" t="n"/>
    </row>
    <row r="220">
      <c r="C220" s="4" t="n"/>
      <c r="D220" s="4" t="n"/>
      <c r="E220" s="3" t="n"/>
      <c r="F220" s="3" t="n"/>
      <c r="G220" s="3">
        <f>IF(A220="","",N(E220)-N(F220))</f>
        <v/>
      </c>
      <c r="H220">
        <f>IF(A220="","",IF(G220&lt;=0,0,MAX(0,Ajustes!$B$1-D220)))</f>
        <v/>
      </c>
      <c r="I220">
        <f>IF(A220="","",IF(G220&lt;=0,"Pagada",IF(H220=0,"Corriente",IF(H220&lt;=30,"1 a 30",IF(H220&lt;=60,"31 a 60",IF(H220&lt;=90,"61 a 90","Más de 90"))))))</f>
        <v/>
      </c>
      <c r="J220" s="4" t="n"/>
      <c r="M220" s="4" t="n"/>
    </row>
    <row r="221">
      <c r="C221" s="4" t="n"/>
      <c r="D221" s="4" t="n"/>
      <c r="E221" s="3" t="n"/>
      <c r="F221" s="3" t="n"/>
      <c r="G221" s="3">
        <f>IF(A221="","",N(E221)-N(F221))</f>
        <v/>
      </c>
      <c r="H221">
        <f>IF(A221="","",IF(G221&lt;=0,0,MAX(0,Ajustes!$B$1-D221)))</f>
        <v/>
      </c>
      <c r="I221">
        <f>IF(A221="","",IF(G221&lt;=0,"Pagada",IF(H221=0,"Corriente",IF(H221&lt;=30,"1 a 30",IF(H221&lt;=60,"31 a 60",IF(H221&lt;=90,"61 a 90","Más de 90"))))))</f>
        <v/>
      </c>
      <c r="J221" s="4" t="n"/>
      <c r="M221" s="4" t="n"/>
    </row>
    <row r="222">
      <c r="C222" s="4" t="n"/>
      <c r="D222" s="4" t="n"/>
      <c r="E222" s="3" t="n"/>
      <c r="F222" s="3" t="n"/>
      <c r="G222" s="3">
        <f>IF(A222="","",N(E222)-N(F222))</f>
        <v/>
      </c>
      <c r="H222">
        <f>IF(A222="","",IF(G222&lt;=0,0,MAX(0,Ajustes!$B$1-D222)))</f>
        <v/>
      </c>
      <c r="I222">
        <f>IF(A222="","",IF(G222&lt;=0,"Pagada",IF(H222=0,"Corriente",IF(H222&lt;=30,"1 a 30",IF(H222&lt;=60,"31 a 60",IF(H222&lt;=90,"61 a 90","Más de 90"))))))</f>
        <v/>
      </c>
      <c r="J222" s="4" t="n"/>
      <c r="M222" s="4" t="n"/>
    </row>
    <row r="223">
      <c r="C223" s="4" t="n"/>
      <c r="D223" s="4" t="n"/>
      <c r="E223" s="3" t="n"/>
      <c r="F223" s="3" t="n"/>
      <c r="G223" s="3">
        <f>IF(A223="","",N(E223)-N(F223))</f>
        <v/>
      </c>
      <c r="H223">
        <f>IF(A223="","",IF(G223&lt;=0,0,MAX(0,Ajustes!$B$1-D223)))</f>
        <v/>
      </c>
      <c r="I223">
        <f>IF(A223="","",IF(G223&lt;=0,"Pagada",IF(H223=0,"Corriente",IF(H223&lt;=30,"1 a 30",IF(H223&lt;=60,"31 a 60",IF(H223&lt;=90,"61 a 90","Más de 90"))))))</f>
        <v/>
      </c>
      <c r="J223" s="4" t="n"/>
      <c r="M223" s="4" t="n"/>
    </row>
    <row r="224">
      <c r="C224" s="4" t="n"/>
      <c r="D224" s="4" t="n"/>
      <c r="E224" s="3" t="n"/>
      <c r="F224" s="3" t="n"/>
      <c r="G224" s="3">
        <f>IF(A224="","",N(E224)-N(F224))</f>
        <v/>
      </c>
      <c r="H224">
        <f>IF(A224="","",IF(G224&lt;=0,0,MAX(0,Ajustes!$B$1-D224)))</f>
        <v/>
      </c>
      <c r="I224">
        <f>IF(A224="","",IF(G224&lt;=0,"Pagada",IF(H224=0,"Corriente",IF(H224&lt;=30,"1 a 30",IF(H224&lt;=60,"31 a 60",IF(H224&lt;=90,"61 a 90","Más de 90"))))))</f>
        <v/>
      </c>
      <c r="J224" s="4" t="n"/>
      <c r="M224" s="4" t="n"/>
    </row>
    <row r="225">
      <c r="C225" s="4" t="n"/>
      <c r="D225" s="4" t="n"/>
      <c r="E225" s="3" t="n"/>
      <c r="F225" s="3" t="n"/>
      <c r="G225" s="3">
        <f>IF(A225="","",N(E225)-N(F225))</f>
        <v/>
      </c>
      <c r="H225">
        <f>IF(A225="","",IF(G225&lt;=0,0,MAX(0,Ajustes!$B$1-D225)))</f>
        <v/>
      </c>
      <c r="I225">
        <f>IF(A225="","",IF(G225&lt;=0,"Pagada",IF(H225=0,"Corriente",IF(H225&lt;=30,"1 a 30",IF(H225&lt;=60,"31 a 60",IF(H225&lt;=90,"61 a 90","Más de 90"))))))</f>
        <v/>
      </c>
      <c r="J225" s="4" t="n"/>
      <c r="M225" s="4" t="n"/>
    </row>
    <row r="226">
      <c r="C226" s="4" t="n"/>
      <c r="D226" s="4" t="n"/>
      <c r="E226" s="3" t="n"/>
      <c r="F226" s="3" t="n"/>
      <c r="G226" s="3">
        <f>IF(A226="","",N(E226)-N(F226))</f>
        <v/>
      </c>
      <c r="H226">
        <f>IF(A226="","",IF(G226&lt;=0,0,MAX(0,Ajustes!$B$1-D226)))</f>
        <v/>
      </c>
      <c r="I226">
        <f>IF(A226="","",IF(G226&lt;=0,"Pagada",IF(H226=0,"Corriente",IF(H226&lt;=30,"1 a 30",IF(H226&lt;=60,"31 a 60",IF(H226&lt;=90,"61 a 90","Más de 90"))))))</f>
        <v/>
      </c>
      <c r="J226" s="4" t="n"/>
      <c r="M226" s="4" t="n"/>
    </row>
    <row r="227">
      <c r="C227" s="4" t="n"/>
      <c r="D227" s="4" t="n"/>
      <c r="E227" s="3" t="n"/>
      <c r="F227" s="3" t="n"/>
      <c r="G227" s="3">
        <f>IF(A227="","",N(E227)-N(F227))</f>
        <v/>
      </c>
      <c r="H227">
        <f>IF(A227="","",IF(G227&lt;=0,0,MAX(0,Ajustes!$B$1-D227)))</f>
        <v/>
      </c>
      <c r="I227">
        <f>IF(A227="","",IF(G227&lt;=0,"Pagada",IF(H227=0,"Corriente",IF(H227&lt;=30,"1 a 30",IF(H227&lt;=60,"31 a 60",IF(H227&lt;=90,"61 a 90","Más de 90"))))))</f>
        <v/>
      </c>
      <c r="J227" s="4" t="n"/>
      <c r="M227" s="4" t="n"/>
    </row>
    <row r="228">
      <c r="C228" s="4" t="n"/>
      <c r="D228" s="4" t="n"/>
      <c r="E228" s="3" t="n"/>
      <c r="F228" s="3" t="n"/>
      <c r="G228" s="3">
        <f>IF(A228="","",N(E228)-N(F228))</f>
        <v/>
      </c>
      <c r="H228">
        <f>IF(A228="","",IF(G228&lt;=0,0,MAX(0,Ajustes!$B$1-D228)))</f>
        <v/>
      </c>
      <c r="I228">
        <f>IF(A228="","",IF(G228&lt;=0,"Pagada",IF(H228=0,"Corriente",IF(H228&lt;=30,"1 a 30",IF(H228&lt;=60,"31 a 60",IF(H228&lt;=90,"61 a 90","Más de 90"))))))</f>
        <v/>
      </c>
      <c r="J228" s="4" t="n"/>
      <c r="M228" s="4" t="n"/>
    </row>
    <row r="229">
      <c r="C229" s="4" t="n"/>
      <c r="D229" s="4" t="n"/>
      <c r="E229" s="3" t="n"/>
      <c r="F229" s="3" t="n"/>
      <c r="G229" s="3">
        <f>IF(A229="","",N(E229)-N(F229))</f>
        <v/>
      </c>
      <c r="H229">
        <f>IF(A229="","",IF(G229&lt;=0,0,MAX(0,Ajustes!$B$1-D229)))</f>
        <v/>
      </c>
      <c r="I229">
        <f>IF(A229="","",IF(G229&lt;=0,"Pagada",IF(H229=0,"Corriente",IF(H229&lt;=30,"1 a 30",IF(H229&lt;=60,"31 a 60",IF(H229&lt;=90,"61 a 90","Más de 90"))))))</f>
        <v/>
      </c>
      <c r="J229" s="4" t="n"/>
      <c r="M229" s="4" t="n"/>
    </row>
    <row r="230">
      <c r="C230" s="4" t="n"/>
      <c r="D230" s="4" t="n"/>
      <c r="E230" s="3" t="n"/>
      <c r="F230" s="3" t="n"/>
      <c r="G230" s="3">
        <f>IF(A230="","",N(E230)-N(F230))</f>
        <v/>
      </c>
      <c r="H230">
        <f>IF(A230="","",IF(G230&lt;=0,0,MAX(0,Ajustes!$B$1-D230)))</f>
        <v/>
      </c>
      <c r="I230">
        <f>IF(A230="","",IF(G230&lt;=0,"Pagada",IF(H230=0,"Corriente",IF(H230&lt;=30,"1 a 30",IF(H230&lt;=60,"31 a 60",IF(H230&lt;=90,"61 a 90","Más de 90"))))))</f>
        <v/>
      </c>
      <c r="J230" s="4" t="n"/>
      <c r="M230" s="4" t="n"/>
    </row>
    <row r="231">
      <c r="C231" s="4" t="n"/>
      <c r="D231" s="4" t="n"/>
      <c r="E231" s="3" t="n"/>
      <c r="F231" s="3" t="n"/>
      <c r="G231" s="3">
        <f>IF(A231="","",N(E231)-N(F231))</f>
        <v/>
      </c>
      <c r="H231">
        <f>IF(A231="","",IF(G231&lt;=0,0,MAX(0,Ajustes!$B$1-D231)))</f>
        <v/>
      </c>
      <c r="I231">
        <f>IF(A231="","",IF(G231&lt;=0,"Pagada",IF(H231=0,"Corriente",IF(H231&lt;=30,"1 a 30",IF(H231&lt;=60,"31 a 60",IF(H231&lt;=90,"61 a 90","Más de 90"))))))</f>
        <v/>
      </c>
      <c r="J231" s="4" t="n"/>
      <c r="M231" s="4" t="n"/>
    </row>
    <row r="232">
      <c r="C232" s="4" t="n"/>
      <c r="D232" s="4" t="n"/>
      <c r="E232" s="3" t="n"/>
      <c r="F232" s="3" t="n"/>
      <c r="G232" s="3">
        <f>IF(A232="","",N(E232)-N(F232))</f>
        <v/>
      </c>
      <c r="H232">
        <f>IF(A232="","",IF(G232&lt;=0,0,MAX(0,Ajustes!$B$1-D232)))</f>
        <v/>
      </c>
      <c r="I232">
        <f>IF(A232="","",IF(G232&lt;=0,"Pagada",IF(H232=0,"Corriente",IF(H232&lt;=30,"1 a 30",IF(H232&lt;=60,"31 a 60",IF(H232&lt;=90,"61 a 90","Más de 90"))))))</f>
        <v/>
      </c>
      <c r="J232" s="4" t="n"/>
      <c r="M232" s="4" t="n"/>
    </row>
    <row r="233">
      <c r="C233" s="4" t="n"/>
      <c r="D233" s="4" t="n"/>
      <c r="E233" s="3" t="n"/>
      <c r="F233" s="3" t="n"/>
      <c r="G233" s="3">
        <f>IF(A233="","",N(E233)-N(F233))</f>
        <v/>
      </c>
      <c r="H233">
        <f>IF(A233="","",IF(G233&lt;=0,0,MAX(0,Ajustes!$B$1-D233)))</f>
        <v/>
      </c>
      <c r="I233">
        <f>IF(A233="","",IF(G233&lt;=0,"Pagada",IF(H233=0,"Corriente",IF(H233&lt;=30,"1 a 30",IF(H233&lt;=60,"31 a 60",IF(H233&lt;=90,"61 a 90","Más de 90"))))))</f>
        <v/>
      </c>
      <c r="J233" s="4" t="n"/>
      <c r="M233" s="4" t="n"/>
    </row>
    <row r="234">
      <c r="C234" s="4" t="n"/>
      <c r="D234" s="4" t="n"/>
      <c r="E234" s="3" t="n"/>
      <c r="F234" s="3" t="n"/>
      <c r="G234" s="3">
        <f>IF(A234="","",N(E234)-N(F234))</f>
        <v/>
      </c>
      <c r="H234">
        <f>IF(A234="","",IF(G234&lt;=0,0,MAX(0,Ajustes!$B$1-D234)))</f>
        <v/>
      </c>
      <c r="I234">
        <f>IF(A234="","",IF(G234&lt;=0,"Pagada",IF(H234=0,"Corriente",IF(H234&lt;=30,"1 a 30",IF(H234&lt;=60,"31 a 60",IF(H234&lt;=90,"61 a 90","Más de 90"))))))</f>
        <v/>
      </c>
      <c r="J234" s="4" t="n"/>
      <c r="M234" s="4" t="n"/>
    </row>
    <row r="235">
      <c r="C235" s="4" t="n"/>
      <c r="D235" s="4" t="n"/>
      <c r="E235" s="3" t="n"/>
      <c r="F235" s="3" t="n"/>
      <c r="G235" s="3">
        <f>IF(A235="","",N(E235)-N(F235))</f>
        <v/>
      </c>
      <c r="H235">
        <f>IF(A235="","",IF(G235&lt;=0,0,MAX(0,Ajustes!$B$1-D235)))</f>
        <v/>
      </c>
      <c r="I235">
        <f>IF(A235="","",IF(G235&lt;=0,"Pagada",IF(H235=0,"Corriente",IF(H235&lt;=30,"1 a 30",IF(H235&lt;=60,"31 a 60",IF(H235&lt;=90,"61 a 90","Más de 90"))))))</f>
        <v/>
      </c>
      <c r="J235" s="4" t="n"/>
      <c r="M235" s="4" t="n"/>
    </row>
    <row r="236">
      <c r="C236" s="4" t="n"/>
      <c r="D236" s="4" t="n"/>
      <c r="E236" s="3" t="n"/>
      <c r="F236" s="3" t="n"/>
      <c r="G236" s="3">
        <f>IF(A236="","",N(E236)-N(F236))</f>
        <v/>
      </c>
      <c r="H236">
        <f>IF(A236="","",IF(G236&lt;=0,0,MAX(0,Ajustes!$B$1-D236)))</f>
        <v/>
      </c>
      <c r="I236">
        <f>IF(A236="","",IF(G236&lt;=0,"Pagada",IF(H236=0,"Corriente",IF(H236&lt;=30,"1 a 30",IF(H236&lt;=60,"31 a 60",IF(H236&lt;=90,"61 a 90","Más de 90"))))))</f>
        <v/>
      </c>
      <c r="J236" s="4" t="n"/>
      <c r="M236" s="4" t="n"/>
    </row>
    <row r="237">
      <c r="C237" s="4" t="n"/>
      <c r="D237" s="4" t="n"/>
      <c r="E237" s="3" t="n"/>
      <c r="F237" s="3" t="n"/>
      <c r="G237" s="3">
        <f>IF(A237="","",N(E237)-N(F237))</f>
        <v/>
      </c>
      <c r="H237">
        <f>IF(A237="","",IF(G237&lt;=0,0,MAX(0,Ajustes!$B$1-D237)))</f>
        <v/>
      </c>
      <c r="I237">
        <f>IF(A237="","",IF(G237&lt;=0,"Pagada",IF(H237=0,"Corriente",IF(H237&lt;=30,"1 a 30",IF(H237&lt;=60,"31 a 60",IF(H237&lt;=90,"61 a 90","Más de 90"))))))</f>
        <v/>
      </c>
      <c r="J237" s="4" t="n"/>
      <c r="M237" s="4" t="n"/>
    </row>
    <row r="238">
      <c r="C238" s="4" t="n"/>
      <c r="D238" s="4" t="n"/>
      <c r="E238" s="3" t="n"/>
      <c r="F238" s="3" t="n"/>
      <c r="G238" s="3">
        <f>IF(A238="","",N(E238)-N(F238))</f>
        <v/>
      </c>
      <c r="H238">
        <f>IF(A238="","",IF(G238&lt;=0,0,MAX(0,Ajustes!$B$1-D238)))</f>
        <v/>
      </c>
      <c r="I238">
        <f>IF(A238="","",IF(G238&lt;=0,"Pagada",IF(H238=0,"Corriente",IF(H238&lt;=30,"1 a 30",IF(H238&lt;=60,"31 a 60",IF(H238&lt;=90,"61 a 90","Más de 90"))))))</f>
        <v/>
      </c>
      <c r="J238" s="4" t="n"/>
      <c r="M238" s="4" t="n"/>
    </row>
    <row r="239">
      <c r="C239" s="4" t="n"/>
      <c r="D239" s="4" t="n"/>
      <c r="E239" s="3" t="n"/>
      <c r="F239" s="3" t="n"/>
      <c r="G239" s="3">
        <f>IF(A239="","",N(E239)-N(F239))</f>
        <v/>
      </c>
      <c r="H239">
        <f>IF(A239="","",IF(G239&lt;=0,0,MAX(0,Ajustes!$B$1-D239)))</f>
        <v/>
      </c>
      <c r="I239">
        <f>IF(A239="","",IF(G239&lt;=0,"Pagada",IF(H239=0,"Corriente",IF(H239&lt;=30,"1 a 30",IF(H239&lt;=60,"31 a 60",IF(H239&lt;=90,"61 a 90","Más de 90"))))))</f>
        <v/>
      </c>
      <c r="J239" s="4" t="n"/>
      <c r="M239" s="4" t="n"/>
    </row>
    <row r="240">
      <c r="C240" s="4" t="n"/>
      <c r="D240" s="4" t="n"/>
      <c r="E240" s="3" t="n"/>
      <c r="F240" s="3" t="n"/>
      <c r="G240" s="3">
        <f>IF(A240="","",N(E240)-N(F240))</f>
        <v/>
      </c>
      <c r="H240">
        <f>IF(A240="","",IF(G240&lt;=0,0,MAX(0,Ajustes!$B$1-D240)))</f>
        <v/>
      </c>
      <c r="I240">
        <f>IF(A240="","",IF(G240&lt;=0,"Pagada",IF(H240=0,"Corriente",IF(H240&lt;=30,"1 a 30",IF(H240&lt;=60,"31 a 60",IF(H240&lt;=90,"61 a 90","Más de 90"))))))</f>
        <v/>
      </c>
      <c r="J240" s="4" t="n"/>
      <c r="M240" s="4" t="n"/>
    </row>
    <row r="241">
      <c r="C241" s="4" t="n"/>
      <c r="D241" s="4" t="n"/>
      <c r="E241" s="3" t="n"/>
      <c r="F241" s="3" t="n"/>
      <c r="G241" s="3">
        <f>IF(A241="","",N(E241)-N(F241))</f>
        <v/>
      </c>
      <c r="H241">
        <f>IF(A241="","",IF(G241&lt;=0,0,MAX(0,Ajustes!$B$1-D241)))</f>
        <v/>
      </c>
      <c r="I241">
        <f>IF(A241="","",IF(G241&lt;=0,"Pagada",IF(H241=0,"Corriente",IF(H241&lt;=30,"1 a 30",IF(H241&lt;=60,"31 a 60",IF(H241&lt;=90,"61 a 90","Más de 90"))))))</f>
        <v/>
      </c>
      <c r="J241" s="4" t="n"/>
      <c r="M241" s="4" t="n"/>
    </row>
    <row r="242">
      <c r="C242" s="4" t="n"/>
      <c r="D242" s="4" t="n"/>
      <c r="E242" s="3" t="n"/>
      <c r="F242" s="3" t="n"/>
      <c r="G242" s="3">
        <f>IF(A242="","",N(E242)-N(F242))</f>
        <v/>
      </c>
      <c r="H242">
        <f>IF(A242="","",IF(G242&lt;=0,0,MAX(0,Ajustes!$B$1-D242)))</f>
        <v/>
      </c>
      <c r="I242">
        <f>IF(A242="","",IF(G242&lt;=0,"Pagada",IF(H242=0,"Corriente",IF(H242&lt;=30,"1 a 30",IF(H242&lt;=60,"31 a 60",IF(H242&lt;=90,"61 a 90","Más de 90"))))))</f>
        <v/>
      </c>
      <c r="J242" s="4" t="n"/>
      <c r="M242" s="4" t="n"/>
    </row>
    <row r="243">
      <c r="C243" s="4" t="n"/>
      <c r="D243" s="4" t="n"/>
      <c r="E243" s="3" t="n"/>
      <c r="F243" s="3" t="n"/>
      <c r="G243" s="3">
        <f>IF(A243="","",N(E243)-N(F243))</f>
        <v/>
      </c>
      <c r="H243">
        <f>IF(A243="","",IF(G243&lt;=0,0,MAX(0,Ajustes!$B$1-D243)))</f>
        <v/>
      </c>
      <c r="I243">
        <f>IF(A243="","",IF(G243&lt;=0,"Pagada",IF(H243=0,"Corriente",IF(H243&lt;=30,"1 a 30",IF(H243&lt;=60,"31 a 60",IF(H243&lt;=90,"61 a 90","Más de 90"))))))</f>
        <v/>
      </c>
      <c r="J243" s="4" t="n"/>
      <c r="M243" s="4" t="n"/>
    </row>
    <row r="244">
      <c r="C244" s="4" t="n"/>
      <c r="D244" s="4" t="n"/>
      <c r="E244" s="3" t="n"/>
      <c r="F244" s="3" t="n"/>
      <c r="G244" s="3">
        <f>IF(A244="","",N(E244)-N(F244))</f>
        <v/>
      </c>
      <c r="H244">
        <f>IF(A244="","",IF(G244&lt;=0,0,MAX(0,Ajustes!$B$1-D244)))</f>
        <v/>
      </c>
      <c r="I244">
        <f>IF(A244="","",IF(G244&lt;=0,"Pagada",IF(H244=0,"Corriente",IF(H244&lt;=30,"1 a 30",IF(H244&lt;=60,"31 a 60",IF(H244&lt;=90,"61 a 90","Más de 90"))))))</f>
        <v/>
      </c>
      <c r="J244" s="4" t="n"/>
      <c r="M244" s="4" t="n"/>
    </row>
    <row r="245">
      <c r="C245" s="4" t="n"/>
      <c r="D245" s="4" t="n"/>
      <c r="E245" s="3" t="n"/>
      <c r="F245" s="3" t="n"/>
      <c r="G245" s="3">
        <f>IF(A245="","",N(E245)-N(F245))</f>
        <v/>
      </c>
      <c r="H245">
        <f>IF(A245="","",IF(G245&lt;=0,0,MAX(0,Ajustes!$B$1-D245)))</f>
        <v/>
      </c>
      <c r="I245">
        <f>IF(A245="","",IF(G245&lt;=0,"Pagada",IF(H245=0,"Corriente",IF(H245&lt;=30,"1 a 30",IF(H245&lt;=60,"31 a 60",IF(H245&lt;=90,"61 a 90","Más de 90"))))))</f>
        <v/>
      </c>
      <c r="J245" s="4" t="n"/>
      <c r="M245" s="4" t="n"/>
    </row>
    <row r="246">
      <c r="C246" s="4" t="n"/>
      <c r="D246" s="4" t="n"/>
      <c r="E246" s="3" t="n"/>
      <c r="F246" s="3" t="n"/>
      <c r="G246" s="3">
        <f>IF(A246="","",N(E246)-N(F246))</f>
        <v/>
      </c>
      <c r="H246">
        <f>IF(A246="","",IF(G246&lt;=0,0,MAX(0,Ajustes!$B$1-D246)))</f>
        <v/>
      </c>
      <c r="I246">
        <f>IF(A246="","",IF(G246&lt;=0,"Pagada",IF(H246=0,"Corriente",IF(H246&lt;=30,"1 a 30",IF(H246&lt;=60,"31 a 60",IF(H246&lt;=90,"61 a 90","Más de 90"))))))</f>
        <v/>
      </c>
      <c r="J246" s="4" t="n"/>
      <c r="M246" s="4" t="n"/>
    </row>
    <row r="247">
      <c r="C247" s="4" t="n"/>
      <c r="D247" s="4" t="n"/>
      <c r="E247" s="3" t="n"/>
      <c r="F247" s="3" t="n"/>
      <c r="G247" s="3">
        <f>IF(A247="","",N(E247)-N(F247))</f>
        <v/>
      </c>
      <c r="H247">
        <f>IF(A247="","",IF(G247&lt;=0,0,MAX(0,Ajustes!$B$1-D247)))</f>
        <v/>
      </c>
      <c r="I247">
        <f>IF(A247="","",IF(G247&lt;=0,"Pagada",IF(H247=0,"Corriente",IF(H247&lt;=30,"1 a 30",IF(H247&lt;=60,"31 a 60",IF(H247&lt;=90,"61 a 90","Más de 90"))))))</f>
        <v/>
      </c>
      <c r="J247" s="4" t="n"/>
      <c r="M247" s="4" t="n"/>
    </row>
    <row r="248">
      <c r="C248" s="4" t="n"/>
      <c r="D248" s="4" t="n"/>
      <c r="E248" s="3" t="n"/>
      <c r="F248" s="3" t="n"/>
      <c r="G248" s="3">
        <f>IF(A248="","",N(E248)-N(F248))</f>
        <v/>
      </c>
      <c r="H248">
        <f>IF(A248="","",IF(G248&lt;=0,0,MAX(0,Ajustes!$B$1-D248)))</f>
        <v/>
      </c>
      <c r="I248">
        <f>IF(A248="","",IF(G248&lt;=0,"Pagada",IF(H248=0,"Corriente",IF(H248&lt;=30,"1 a 30",IF(H248&lt;=60,"31 a 60",IF(H248&lt;=90,"61 a 90","Más de 90"))))))</f>
        <v/>
      </c>
      <c r="J248" s="4" t="n"/>
      <c r="M248" s="4" t="n"/>
    </row>
    <row r="249">
      <c r="C249" s="4" t="n"/>
      <c r="D249" s="4" t="n"/>
      <c r="E249" s="3" t="n"/>
      <c r="F249" s="3" t="n"/>
      <c r="G249" s="3">
        <f>IF(A249="","",N(E249)-N(F249))</f>
        <v/>
      </c>
      <c r="H249">
        <f>IF(A249="","",IF(G249&lt;=0,0,MAX(0,Ajustes!$B$1-D249)))</f>
        <v/>
      </c>
      <c r="I249">
        <f>IF(A249="","",IF(G249&lt;=0,"Pagada",IF(H249=0,"Corriente",IF(H249&lt;=30,"1 a 30",IF(H249&lt;=60,"31 a 60",IF(H249&lt;=90,"61 a 90","Más de 90"))))))</f>
        <v/>
      </c>
      <c r="J249" s="4" t="n"/>
      <c r="M249" s="4" t="n"/>
    </row>
    <row r="250">
      <c r="C250" s="4" t="n"/>
      <c r="D250" s="4" t="n"/>
      <c r="E250" s="3" t="n"/>
      <c r="F250" s="3" t="n"/>
      <c r="G250" s="3">
        <f>IF(A250="","",N(E250)-N(F250))</f>
        <v/>
      </c>
      <c r="H250">
        <f>IF(A250="","",IF(G250&lt;=0,0,MAX(0,Ajustes!$B$1-D250)))</f>
        <v/>
      </c>
      <c r="I250">
        <f>IF(A250="","",IF(G250&lt;=0,"Pagada",IF(H250=0,"Corriente",IF(H250&lt;=30,"1 a 30",IF(H250&lt;=60,"31 a 60",IF(H250&lt;=90,"61 a 90","Más de 90"))))))</f>
        <v/>
      </c>
      <c r="J250" s="4" t="n"/>
      <c r="M250" s="4" t="n"/>
    </row>
    <row r="251">
      <c r="C251" s="4" t="n"/>
      <c r="D251" s="4" t="n"/>
      <c r="E251" s="3" t="n"/>
      <c r="F251" s="3" t="n"/>
      <c r="G251" s="3">
        <f>IF(A251="","",N(E251)-N(F251))</f>
        <v/>
      </c>
      <c r="H251">
        <f>IF(A251="","",IF(G251&lt;=0,0,MAX(0,Ajustes!$B$1-D251)))</f>
        <v/>
      </c>
      <c r="I251">
        <f>IF(A251="","",IF(G251&lt;=0,"Pagada",IF(H251=0,"Corriente",IF(H251&lt;=30,"1 a 30",IF(H251&lt;=60,"31 a 60",IF(H251&lt;=90,"61 a 90","Más de 90"))))))</f>
        <v/>
      </c>
      <c r="J251" s="4" t="n"/>
      <c r="M251" s="4" t="n"/>
    </row>
    <row r="252">
      <c r="C252" s="4" t="n"/>
      <c r="D252" s="4" t="n"/>
      <c r="E252" s="3" t="n"/>
      <c r="F252" s="3" t="n"/>
      <c r="G252" s="3">
        <f>IF(A252="","",N(E252)-N(F252))</f>
        <v/>
      </c>
      <c r="H252">
        <f>IF(A252="","",IF(G252&lt;=0,0,MAX(0,Ajustes!$B$1-D252)))</f>
        <v/>
      </c>
      <c r="I252">
        <f>IF(A252="","",IF(G252&lt;=0,"Pagada",IF(H252=0,"Corriente",IF(H252&lt;=30,"1 a 30",IF(H252&lt;=60,"31 a 60",IF(H252&lt;=90,"61 a 90","Más de 90"))))))</f>
        <v/>
      </c>
      <c r="J252" s="4" t="n"/>
      <c r="M252" s="4" t="n"/>
    </row>
    <row r="253">
      <c r="C253" s="4" t="n"/>
      <c r="D253" s="4" t="n"/>
      <c r="E253" s="3" t="n"/>
      <c r="F253" s="3" t="n"/>
      <c r="G253" s="3">
        <f>IF(A253="","",N(E253)-N(F253))</f>
        <v/>
      </c>
      <c r="H253">
        <f>IF(A253="","",IF(G253&lt;=0,0,MAX(0,Ajustes!$B$1-D253)))</f>
        <v/>
      </c>
      <c r="I253">
        <f>IF(A253="","",IF(G253&lt;=0,"Pagada",IF(H253=0,"Corriente",IF(H253&lt;=30,"1 a 30",IF(H253&lt;=60,"31 a 60",IF(H253&lt;=90,"61 a 90","Más de 90"))))))</f>
        <v/>
      </c>
      <c r="J253" s="4" t="n"/>
      <c r="M253" s="4" t="n"/>
    </row>
    <row r="254">
      <c r="C254" s="4" t="n"/>
      <c r="D254" s="4" t="n"/>
      <c r="E254" s="3" t="n"/>
      <c r="F254" s="3" t="n"/>
      <c r="G254" s="3">
        <f>IF(A254="","",N(E254)-N(F254))</f>
        <v/>
      </c>
      <c r="H254">
        <f>IF(A254="","",IF(G254&lt;=0,0,MAX(0,Ajustes!$B$1-D254)))</f>
        <v/>
      </c>
      <c r="I254">
        <f>IF(A254="","",IF(G254&lt;=0,"Pagada",IF(H254=0,"Corriente",IF(H254&lt;=30,"1 a 30",IF(H254&lt;=60,"31 a 60",IF(H254&lt;=90,"61 a 90","Más de 90"))))))</f>
        <v/>
      </c>
      <c r="J254" s="4" t="n"/>
      <c r="M254" s="4" t="n"/>
    </row>
    <row r="255">
      <c r="C255" s="4" t="n"/>
      <c r="D255" s="4" t="n"/>
      <c r="E255" s="3" t="n"/>
      <c r="F255" s="3" t="n"/>
      <c r="G255" s="3">
        <f>IF(A255="","",N(E255)-N(F255))</f>
        <v/>
      </c>
      <c r="H255">
        <f>IF(A255="","",IF(G255&lt;=0,0,MAX(0,Ajustes!$B$1-D255)))</f>
        <v/>
      </c>
      <c r="I255">
        <f>IF(A255="","",IF(G255&lt;=0,"Pagada",IF(H255=0,"Corriente",IF(H255&lt;=30,"1 a 30",IF(H255&lt;=60,"31 a 60",IF(H255&lt;=90,"61 a 90","Más de 90"))))))</f>
        <v/>
      </c>
      <c r="J255" s="4" t="n"/>
      <c r="M255" s="4" t="n"/>
    </row>
    <row r="256">
      <c r="C256" s="4" t="n"/>
      <c r="D256" s="4" t="n"/>
      <c r="E256" s="3" t="n"/>
      <c r="F256" s="3" t="n"/>
      <c r="G256" s="3">
        <f>IF(A256="","",N(E256)-N(F256))</f>
        <v/>
      </c>
      <c r="H256">
        <f>IF(A256="","",IF(G256&lt;=0,0,MAX(0,Ajustes!$B$1-D256)))</f>
        <v/>
      </c>
      <c r="I256">
        <f>IF(A256="","",IF(G256&lt;=0,"Pagada",IF(H256=0,"Corriente",IF(H256&lt;=30,"1 a 30",IF(H256&lt;=60,"31 a 60",IF(H256&lt;=90,"61 a 90","Más de 90"))))))</f>
        <v/>
      </c>
      <c r="J256" s="4" t="n"/>
      <c r="M256" s="4" t="n"/>
    </row>
    <row r="257">
      <c r="C257" s="4" t="n"/>
      <c r="D257" s="4" t="n"/>
      <c r="E257" s="3" t="n"/>
      <c r="F257" s="3" t="n"/>
      <c r="G257" s="3">
        <f>IF(A257="","",N(E257)-N(F257))</f>
        <v/>
      </c>
      <c r="H257">
        <f>IF(A257="","",IF(G257&lt;=0,0,MAX(0,Ajustes!$B$1-D257)))</f>
        <v/>
      </c>
      <c r="I257">
        <f>IF(A257="","",IF(G257&lt;=0,"Pagada",IF(H257=0,"Corriente",IF(H257&lt;=30,"1 a 30",IF(H257&lt;=60,"31 a 60",IF(H257&lt;=90,"61 a 90","Más de 90"))))))</f>
        <v/>
      </c>
      <c r="J257" s="4" t="n"/>
      <c r="M257" s="4" t="n"/>
    </row>
    <row r="258">
      <c r="C258" s="4" t="n"/>
      <c r="D258" s="4" t="n"/>
      <c r="E258" s="3" t="n"/>
      <c r="F258" s="3" t="n"/>
      <c r="G258" s="3">
        <f>IF(A258="","",N(E258)-N(F258))</f>
        <v/>
      </c>
      <c r="H258">
        <f>IF(A258="","",IF(G258&lt;=0,0,MAX(0,Ajustes!$B$1-D258)))</f>
        <v/>
      </c>
      <c r="I258">
        <f>IF(A258="","",IF(G258&lt;=0,"Pagada",IF(H258=0,"Corriente",IF(H258&lt;=30,"1 a 30",IF(H258&lt;=60,"31 a 60",IF(H258&lt;=90,"61 a 90","Más de 90"))))))</f>
        <v/>
      </c>
      <c r="J258" s="4" t="n"/>
      <c r="M258" s="4" t="n"/>
    </row>
    <row r="259">
      <c r="C259" s="4" t="n"/>
      <c r="D259" s="4" t="n"/>
      <c r="E259" s="3" t="n"/>
      <c r="F259" s="3" t="n"/>
      <c r="G259" s="3">
        <f>IF(A259="","",N(E259)-N(F259))</f>
        <v/>
      </c>
      <c r="H259">
        <f>IF(A259="","",IF(G259&lt;=0,0,MAX(0,Ajustes!$B$1-D259)))</f>
        <v/>
      </c>
      <c r="I259">
        <f>IF(A259="","",IF(G259&lt;=0,"Pagada",IF(H259=0,"Corriente",IF(H259&lt;=30,"1 a 30",IF(H259&lt;=60,"31 a 60",IF(H259&lt;=90,"61 a 90","Más de 90"))))))</f>
        <v/>
      </c>
      <c r="J259" s="4" t="n"/>
      <c r="M259" s="4" t="n"/>
    </row>
    <row r="260">
      <c r="C260" s="4" t="n"/>
      <c r="D260" s="4" t="n"/>
      <c r="E260" s="3" t="n"/>
      <c r="F260" s="3" t="n"/>
      <c r="G260" s="3">
        <f>IF(A260="","",N(E260)-N(F260))</f>
        <v/>
      </c>
      <c r="H260">
        <f>IF(A260="","",IF(G260&lt;=0,0,MAX(0,Ajustes!$B$1-D260)))</f>
        <v/>
      </c>
      <c r="I260">
        <f>IF(A260="","",IF(G260&lt;=0,"Pagada",IF(H260=0,"Corriente",IF(H260&lt;=30,"1 a 30",IF(H260&lt;=60,"31 a 60",IF(H260&lt;=90,"61 a 90","Más de 90"))))))</f>
        <v/>
      </c>
      <c r="J260" s="4" t="n"/>
      <c r="M260" s="4" t="n"/>
    </row>
    <row r="261">
      <c r="C261" s="4" t="n"/>
      <c r="D261" s="4" t="n"/>
      <c r="E261" s="3" t="n"/>
      <c r="F261" s="3" t="n"/>
      <c r="G261" s="3">
        <f>IF(A261="","",N(E261)-N(F261))</f>
        <v/>
      </c>
      <c r="H261">
        <f>IF(A261="","",IF(G261&lt;=0,0,MAX(0,Ajustes!$B$1-D261)))</f>
        <v/>
      </c>
      <c r="I261">
        <f>IF(A261="","",IF(G261&lt;=0,"Pagada",IF(H261=0,"Corriente",IF(H261&lt;=30,"1 a 30",IF(H261&lt;=60,"31 a 60",IF(H261&lt;=90,"61 a 90","Más de 90"))))))</f>
        <v/>
      </c>
      <c r="J261" s="4" t="n"/>
      <c r="M261" s="4" t="n"/>
    </row>
    <row r="262">
      <c r="C262" s="4" t="n"/>
      <c r="D262" s="4" t="n"/>
      <c r="E262" s="3" t="n"/>
      <c r="F262" s="3" t="n"/>
      <c r="G262" s="3">
        <f>IF(A262="","",N(E262)-N(F262))</f>
        <v/>
      </c>
      <c r="H262">
        <f>IF(A262="","",IF(G262&lt;=0,0,MAX(0,Ajustes!$B$1-D262)))</f>
        <v/>
      </c>
      <c r="I262">
        <f>IF(A262="","",IF(G262&lt;=0,"Pagada",IF(H262=0,"Corriente",IF(H262&lt;=30,"1 a 30",IF(H262&lt;=60,"31 a 60",IF(H262&lt;=90,"61 a 90","Más de 90"))))))</f>
        <v/>
      </c>
      <c r="J262" s="4" t="n"/>
      <c r="M262" s="4" t="n"/>
    </row>
    <row r="263">
      <c r="C263" s="4" t="n"/>
      <c r="D263" s="4" t="n"/>
      <c r="E263" s="3" t="n"/>
      <c r="F263" s="3" t="n"/>
      <c r="G263" s="3">
        <f>IF(A263="","",N(E263)-N(F263))</f>
        <v/>
      </c>
      <c r="H263">
        <f>IF(A263="","",IF(G263&lt;=0,0,MAX(0,Ajustes!$B$1-D263)))</f>
        <v/>
      </c>
      <c r="I263">
        <f>IF(A263="","",IF(G263&lt;=0,"Pagada",IF(H263=0,"Corriente",IF(H263&lt;=30,"1 a 30",IF(H263&lt;=60,"31 a 60",IF(H263&lt;=90,"61 a 90","Más de 90"))))))</f>
        <v/>
      </c>
      <c r="J263" s="4" t="n"/>
      <c r="M263" s="4" t="n"/>
    </row>
    <row r="264">
      <c r="C264" s="4" t="n"/>
      <c r="D264" s="4" t="n"/>
      <c r="E264" s="3" t="n"/>
      <c r="F264" s="3" t="n"/>
      <c r="G264" s="3">
        <f>IF(A264="","",N(E264)-N(F264))</f>
        <v/>
      </c>
      <c r="H264">
        <f>IF(A264="","",IF(G264&lt;=0,0,MAX(0,Ajustes!$B$1-D264)))</f>
        <v/>
      </c>
      <c r="I264">
        <f>IF(A264="","",IF(G264&lt;=0,"Pagada",IF(H264=0,"Corriente",IF(H264&lt;=30,"1 a 30",IF(H264&lt;=60,"31 a 60",IF(H264&lt;=90,"61 a 90","Más de 90"))))))</f>
        <v/>
      </c>
      <c r="J264" s="4" t="n"/>
      <c r="M264" s="4" t="n"/>
    </row>
    <row r="265">
      <c r="C265" s="4" t="n"/>
      <c r="D265" s="4" t="n"/>
      <c r="E265" s="3" t="n"/>
      <c r="F265" s="3" t="n"/>
      <c r="G265" s="3">
        <f>IF(A265="","",N(E265)-N(F265))</f>
        <v/>
      </c>
      <c r="H265">
        <f>IF(A265="","",IF(G265&lt;=0,0,MAX(0,Ajustes!$B$1-D265)))</f>
        <v/>
      </c>
      <c r="I265">
        <f>IF(A265="","",IF(G265&lt;=0,"Pagada",IF(H265=0,"Corriente",IF(H265&lt;=30,"1 a 30",IF(H265&lt;=60,"31 a 60",IF(H265&lt;=90,"61 a 90","Más de 90"))))))</f>
        <v/>
      </c>
      <c r="J265" s="4" t="n"/>
      <c r="M265" s="4" t="n"/>
    </row>
    <row r="266">
      <c r="C266" s="4" t="n"/>
      <c r="D266" s="4" t="n"/>
      <c r="E266" s="3" t="n"/>
      <c r="F266" s="3" t="n"/>
      <c r="G266" s="3">
        <f>IF(A266="","",N(E266)-N(F266))</f>
        <v/>
      </c>
      <c r="H266">
        <f>IF(A266="","",IF(G266&lt;=0,0,MAX(0,Ajustes!$B$1-D266)))</f>
        <v/>
      </c>
      <c r="I266">
        <f>IF(A266="","",IF(G266&lt;=0,"Pagada",IF(H266=0,"Corriente",IF(H266&lt;=30,"1 a 30",IF(H266&lt;=60,"31 a 60",IF(H266&lt;=90,"61 a 90","Más de 90"))))))</f>
        <v/>
      </c>
      <c r="J266" s="4" t="n"/>
      <c r="M266" s="4" t="n"/>
    </row>
    <row r="267">
      <c r="C267" s="4" t="n"/>
      <c r="D267" s="4" t="n"/>
      <c r="E267" s="3" t="n"/>
      <c r="F267" s="3" t="n"/>
      <c r="G267" s="3">
        <f>IF(A267="","",N(E267)-N(F267))</f>
        <v/>
      </c>
      <c r="H267">
        <f>IF(A267="","",IF(G267&lt;=0,0,MAX(0,Ajustes!$B$1-D267)))</f>
        <v/>
      </c>
      <c r="I267">
        <f>IF(A267="","",IF(G267&lt;=0,"Pagada",IF(H267=0,"Corriente",IF(H267&lt;=30,"1 a 30",IF(H267&lt;=60,"31 a 60",IF(H267&lt;=90,"61 a 90","Más de 90"))))))</f>
        <v/>
      </c>
      <c r="J267" s="4" t="n"/>
      <c r="M267" s="4" t="n"/>
    </row>
    <row r="268">
      <c r="C268" s="4" t="n"/>
      <c r="D268" s="4" t="n"/>
      <c r="E268" s="3" t="n"/>
      <c r="F268" s="3" t="n"/>
      <c r="G268" s="3">
        <f>IF(A268="","",N(E268)-N(F268))</f>
        <v/>
      </c>
      <c r="H268">
        <f>IF(A268="","",IF(G268&lt;=0,0,MAX(0,Ajustes!$B$1-D268)))</f>
        <v/>
      </c>
      <c r="I268">
        <f>IF(A268="","",IF(G268&lt;=0,"Pagada",IF(H268=0,"Corriente",IF(H268&lt;=30,"1 a 30",IF(H268&lt;=60,"31 a 60",IF(H268&lt;=90,"61 a 90","Más de 90"))))))</f>
        <v/>
      </c>
      <c r="J268" s="4" t="n"/>
      <c r="M268" s="4" t="n"/>
    </row>
    <row r="269">
      <c r="C269" s="4" t="n"/>
      <c r="D269" s="4" t="n"/>
      <c r="E269" s="3" t="n"/>
      <c r="F269" s="3" t="n"/>
      <c r="G269" s="3">
        <f>IF(A269="","",N(E269)-N(F269))</f>
        <v/>
      </c>
      <c r="H269">
        <f>IF(A269="","",IF(G269&lt;=0,0,MAX(0,Ajustes!$B$1-D269)))</f>
        <v/>
      </c>
      <c r="I269">
        <f>IF(A269="","",IF(G269&lt;=0,"Pagada",IF(H269=0,"Corriente",IF(H269&lt;=30,"1 a 30",IF(H269&lt;=60,"31 a 60",IF(H269&lt;=90,"61 a 90","Más de 90"))))))</f>
        <v/>
      </c>
      <c r="J269" s="4" t="n"/>
      <c r="M269" s="4" t="n"/>
    </row>
    <row r="270">
      <c r="C270" s="4" t="n"/>
      <c r="D270" s="4" t="n"/>
      <c r="E270" s="3" t="n"/>
      <c r="F270" s="3" t="n"/>
      <c r="G270" s="3">
        <f>IF(A270="","",N(E270)-N(F270))</f>
        <v/>
      </c>
      <c r="H270">
        <f>IF(A270="","",IF(G270&lt;=0,0,MAX(0,Ajustes!$B$1-D270)))</f>
        <v/>
      </c>
      <c r="I270">
        <f>IF(A270="","",IF(G270&lt;=0,"Pagada",IF(H270=0,"Corriente",IF(H270&lt;=30,"1 a 30",IF(H270&lt;=60,"31 a 60",IF(H270&lt;=90,"61 a 90","Más de 90"))))))</f>
        <v/>
      </c>
      <c r="J270" s="4" t="n"/>
      <c r="M270" s="4" t="n"/>
    </row>
    <row r="271">
      <c r="C271" s="4" t="n"/>
      <c r="D271" s="4" t="n"/>
      <c r="E271" s="3" t="n"/>
      <c r="F271" s="3" t="n"/>
      <c r="G271" s="3">
        <f>IF(A271="","",N(E271)-N(F271))</f>
        <v/>
      </c>
      <c r="H271">
        <f>IF(A271="","",IF(G271&lt;=0,0,MAX(0,Ajustes!$B$1-D271)))</f>
        <v/>
      </c>
      <c r="I271">
        <f>IF(A271="","",IF(G271&lt;=0,"Pagada",IF(H271=0,"Corriente",IF(H271&lt;=30,"1 a 30",IF(H271&lt;=60,"31 a 60",IF(H271&lt;=90,"61 a 90","Más de 90"))))))</f>
        <v/>
      </c>
      <c r="J271" s="4" t="n"/>
      <c r="M271" s="4" t="n"/>
    </row>
    <row r="272">
      <c r="C272" s="4" t="n"/>
      <c r="D272" s="4" t="n"/>
      <c r="E272" s="3" t="n"/>
      <c r="F272" s="3" t="n"/>
      <c r="G272" s="3">
        <f>IF(A272="","",N(E272)-N(F272))</f>
        <v/>
      </c>
      <c r="H272">
        <f>IF(A272="","",IF(G272&lt;=0,0,MAX(0,Ajustes!$B$1-D272)))</f>
        <v/>
      </c>
      <c r="I272">
        <f>IF(A272="","",IF(G272&lt;=0,"Pagada",IF(H272=0,"Corriente",IF(H272&lt;=30,"1 a 30",IF(H272&lt;=60,"31 a 60",IF(H272&lt;=90,"61 a 90","Más de 90"))))))</f>
        <v/>
      </c>
      <c r="J272" s="4" t="n"/>
      <c r="M272" s="4" t="n"/>
    </row>
    <row r="273">
      <c r="C273" s="4" t="n"/>
      <c r="D273" s="4" t="n"/>
      <c r="E273" s="3" t="n"/>
      <c r="F273" s="3" t="n"/>
      <c r="G273" s="3">
        <f>IF(A273="","",N(E273)-N(F273))</f>
        <v/>
      </c>
      <c r="H273">
        <f>IF(A273="","",IF(G273&lt;=0,0,MAX(0,Ajustes!$B$1-D273)))</f>
        <v/>
      </c>
      <c r="I273">
        <f>IF(A273="","",IF(G273&lt;=0,"Pagada",IF(H273=0,"Corriente",IF(H273&lt;=30,"1 a 30",IF(H273&lt;=60,"31 a 60",IF(H273&lt;=90,"61 a 90","Más de 90"))))))</f>
        <v/>
      </c>
      <c r="J273" s="4" t="n"/>
      <c r="M273" s="4" t="n"/>
    </row>
    <row r="274">
      <c r="C274" s="4" t="n"/>
      <c r="D274" s="4" t="n"/>
      <c r="E274" s="3" t="n"/>
      <c r="F274" s="3" t="n"/>
      <c r="G274" s="3">
        <f>IF(A274="","",N(E274)-N(F274))</f>
        <v/>
      </c>
      <c r="H274">
        <f>IF(A274="","",IF(G274&lt;=0,0,MAX(0,Ajustes!$B$1-D274)))</f>
        <v/>
      </c>
      <c r="I274">
        <f>IF(A274="","",IF(G274&lt;=0,"Pagada",IF(H274=0,"Corriente",IF(H274&lt;=30,"1 a 30",IF(H274&lt;=60,"31 a 60",IF(H274&lt;=90,"61 a 90","Más de 90"))))))</f>
        <v/>
      </c>
      <c r="J274" s="4" t="n"/>
      <c r="M274" s="4" t="n"/>
    </row>
    <row r="275">
      <c r="C275" s="4" t="n"/>
      <c r="D275" s="4" t="n"/>
      <c r="E275" s="3" t="n"/>
      <c r="F275" s="3" t="n"/>
      <c r="G275" s="3">
        <f>IF(A275="","",N(E275)-N(F275))</f>
        <v/>
      </c>
      <c r="H275">
        <f>IF(A275="","",IF(G275&lt;=0,0,MAX(0,Ajustes!$B$1-D275)))</f>
        <v/>
      </c>
      <c r="I275">
        <f>IF(A275="","",IF(G275&lt;=0,"Pagada",IF(H275=0,"Corriente",IF(H275&lt;=30,"1 a 30",IF(H275&lt;=60,"31 a 60",IF(H275&lt;=90,"61 a 90","Más de 90"))))))</f>
        <v/>
      </c>
      <c r="J275" s="4" t="n"/>
      <c r="M275" s="4" t="n"/>
    </row>
    <row r="276">
      <c r="C276" s="4" t="n"/>
      <c r="D276" s="4" t="n"/>
      <c r="E276" s="3" t="n"/>
      <c r="F276" s="3" t="n"/>
      <c r="G276" s="3">
        <f>IF(A276="","",N(E276)-N(F276))</f>
        <v/>
      </c>
      <c r="H276">
        <f>IF(A276="","",IF(G276&lt;=0,0,MAX(0,Ajustes!$B$1-D276)))</f>
        <v/>
      </c>
      <c r="I276">
        <f>IF(A276="","",IF(G276&lt;=0,"Pagada",IF(H276=0,"Corriente",IF(H276&lt;=30,"1 a 30",IF(H276&lt;=60,"31 a 60",IF(H276&lt;=90,"61 a 90","Más de 90"))))))</f>
        <v/>
      </c>
      <c r="J276" s="4" t="n"/>
      <c r="M276" s="4" t="n"/>
    </row>
    <row r="277">
      <c r="C277" s="4" t="n"/>
      <c r="D277" s="4" t="n"/>
      <c r="E277" s="3" t="n"/>
      <c r="F277" s="3" t="n"/>
      <c r="G277" s="3">
        <f>IF(A277="","",N(E277)-N(F277))</f>
        <v/>
      </c>
      <c r="H277">
        <f>IF(A277="","",IF(G277&lt;=0,0,MAX(0,Ajustes!$B$1-D277)))</f>
        <v/>
      </c>
      <c r="I277">
        <f>IF(A277="","",IF(G277&lt;=0,"Pagada",IF(H277=0,"Corriente",IF(H277&lt;=30,"1 a 30",IF(H277&lt;=60,"31 a 60",IF(H277&lt;=90,"61 a 90","Más de 90"))))))</f>
        <v/>
      </c>
      <c r="J277" s="4" t="n"/>
      <c r="M277" s="4" t="n"/>
    </row>
    <row r="278">
      <c r="C278" s="4" t="n"/>
      <c r="D278" s="4" t="n"/>
      <c r="E278" s="3" t="n"/>
      <c r="F278" s="3" t="n"/>
      <c r="G278" s="3">
        <f>IF(A278="","",N(E278)-N(F278))</f>
        <v/>
      </c>
      <c r="H278">
        <f>IF(A278="","",IF(G278&lt;=0,0,MAX(0,Ajustes!$B$1-D278)))</f>
        <v/>
      </c>
      <c r="I278">
        <f>IF(A278="","",IF(G278&lt;=0,"Pagada",IF(H278=0,"Corriente",IF(H278&lt;=30,"1 a 30",IF(H278&lt;=60,"31 a 60",IF(H278&lt;=90,"61 a 90","Más de 90"))))))</f>
        <v/>
      </c>
      <c r="J278" s="4" t="n"/>
      <c r="M278" s="4" t="n"/>
    </row>
    <row r="279">
      <c r="C279" s="4" t="n"/>
      <c r="D279" s="4" t="n"/>
      <c r="E279" s="3" t="n"/>
      <c r="F279" s="3" t="n"/>
      <c r="G279" s="3">
        <f>IF(A279="","",N(E279)-N(F279))</f>
        <v/>
      </c>
      <c r="H279">
        <f>IF(A279="","",IF(G279&lt;=0,0,MAX(0,Ajustes!$B$1-D279)))</f>
        <v/>
      </c>
      <c r="I279">
        <f>IF(A279="","",IF(G279&lt;=0,"Pagada",IF(H279=0,"Corriente",IF(H279&lt;=30,"1 a 30",IF(H279&lt;=60,"31 a 60",IF(H279&lt;=90,"61 a 90","Más de 90"))))))</f>
        <v/>
      </c>
      <c r="J279" s="4" t="n"/>
      <c r="M279" s="4" t="n"/>
    </row>
    <row r="280">
      <c r="C280" s="4" t="n"/>
      <c r="D280" s="4" t="n"/>
      <c r="E280" s="3" t="n"/>
      <c r="F280" s="3" t="n"/>
      <c r="G280" s="3">
        <f>IF(A280="","",N(E280)-N(F280))</f>
        <v/>
      </c>
      <c r="H280">
        <f>IF(A280="","",IF(G280&lt;=0,0,MAX(0,Ajustes!$B$1-D280)))</f>
        <v/>
      </c>
      <c r="I280">
        <f>IF(A280="","",IF(G280&lt;=0,"Pagada",IF(H280=0,"Corriente",IF(H280&lt;=30,"1 a 30",IF(H280&lt;=60,"31 a 60",IF(H280&lt;=90,"61 a 90","Más de 90"))))))</f>
        <v/>
      </c>
      <c r="J280" s="4" t="n"/>
      <c r="M280" s="4" t="n"/>
    </row>
    <row r="281">
      <c r="C281" s="4" t="n"/>
      <c r="D281" s="4" t="n"/>
      <c r="E281" s="3" t="n"/>
      <c r="F281" s="3" t="n"/>
      <c r="G281" s="3">
        <f>IF(A281="","",N(E281)-N(F281))</f>
        <v/>
      </c>
      <c r="H281">
        <f>IF(A281="","",IF(G281&lt;=0,0,MAX(0,Ajustes!$B$1-D281)))</f>
        <v/>
      </c>
      <c r="I281">
        <f>IF(A281="","",IF(G281&lt;=0,"Pagada",IF(H281=0,"Corriente",IF(H281&lt;=30,"1 a 30",IF(H281&lt;=60,"31 a 60",IF(H281&lt;=90,"61 a 90","Más de 90"))))))</f>
        <v/>
      </c>
      <c r="J281" s="4" t="n"/>
      <c r="M281" s="4" t="n"/>
    </row>
    <row r="282">
      <c r="C282" s="4" t="n"/>
      <c r="D282" s="4" t="n"/>
      <c r="E282" s="3" t="n"/>
      <c r="F282" s="3" t="n"/>
      <c r="G282" s="3">
        <f>IF(A282="","",N(E282)-N(F282))</f>
        <v/>
      </c>
      <c r="H282">
        <f>IF(A282="","",IF(G282&lt;=0,0,MAX(0,Ajustes!$B$1-D282)))</f>
        <v/>
      </c>
      <c r="I282">
        <f>IF(A282="","",IF(G282&lt;=0,"Pagada",IF(H282=0,"Corriente",IF(H282&lt;=30,"1 a 30",IF(H282&lt;=60,"31 a 60",IF(H282&lt;=90,"61 a 90","Más de 90"))))))</f>
        <v/>
      </c>
      <c r="J282" s="4" t="n"/>
      <c r="M282" s="4" t="n"/>
    </row>
    <row r="283">
      <c r="C283" s="4" t="n"/>
      <c r="D283" s="4" t="n"/>
      <c r="E283" s="3" t="n"/>
      <c r="F283" s="3" t="n"/>
      <c r="G283" s="3">
        <f>IF(A283="","",N(E283)-N(F283))</f>
        <v/>
      </c>
      <c r="H283">
        <f>IF(A283="","",IF(G283&lt;=0,0,MAX(0,Ajustes!$B$1-D283)))</f>
        <v/>
      </c>
      <c r="I283">
        <f>IF(A283="","",IF(G283&lt;=0,"Pagada",IF(H283=0,"Corriente",IF(H283&lt;=30,"1 a 30",IF(H283&lt;=60,"31 a 60",IF(H283&lt;=90,"61 a 90","Más de 90"))))))</f>
        <v/>
      </c>
      <c r="J283" s="4" t="n"/>
      <c r="M283" s="4" t="n"/>
    </row>
    <row r="284">
      <c r="C284" s="4" t="n"/>
      <c r="D284" s="4" t="n"/>
      <c r="E284" s="3" t="n"/>
      <c r="F284" s="3" t="n"/>
      <c r="G284" s="3">
        <f>IF(A284="","",N(E284)-N(F284))</f>
        <v/>
      </c>
      <c r="H284">
        <f>IF(A284="","",IF(G284&lt;=0,0,MAX(0,Ajustes!$B$1-D284)))</f>
        <v/>
      </c>
      <c r="I284">
        <f>IF(A284="","",IF(G284&lt;=0,"Pagada",IF(H284=0,"Corriente",IF(H284&lt;=30,"1 a 30",IF(H284&lt;=60,"31 a 60",IF(H284&lt;=90,"61 a 90","Más de 90"))))))</f>
        <v/>
      </c>
      <c r="J284" s="4" t="n"/>
      <c r="M284" s="4" t="n"/>
    </row>
    <row r="285">
      <c r="C285" s="4" t="n"/>
      <c r="D285" s="4" t="n"/>
      <c r="E285" s="3" t="n"/>
      <c r="F285" s="3" t="n"/>
      <c r="G285" s="3">
        <f>IF(A285="","",N(E285)-N(F285))</f>
        <v/>
      </c>
      <c r="H285">
        <f>IF(A285="","",IF(G285&lt;=0,0,MAX(0,Ajustes!$B$1-D285)))</f>
        <v/>
      </c>
      <c r="I285">
        <f>IF(A285="","",IF(G285&lt;=0,"Pagada",IF(H285=0,"Corriente",IF(H285&lt;=30,"1 a 30",IF(H285&lt;=60,"31 a 60",IF(H285&lt;=90,"61 a 90","Más de 90"))))))</f>
        <v/>
      </c>
      <c r="J285" s="4" t="n"/>
      <c r="M285" s="4" t="n"/>
    </row>
    <row r="286">
      <c r="C286" s="4" t="n"/>
      <c r="D286" s="4" t="n"/>
      <c r="E286" s="3" t="n"/>
      <c r="F286" s="3" t="n"/>
      <c r="G286" s="3">
        <f>IF(A286="","",N(E286)-N(F286))</f>
        <v/>
      </c>
      <c r="H286">
        <f>IF(A286="","",IF(G286&lt;=0,0,MAX(0,Ajustes!$B$1-D286)))</f>
        <v/>
      </c>
      <c r="I286">
        <f>IF(A286="","",IF(G286&lt;=0,"Pagada",IF(H286=0,"Corriente",IF(H286&lt;=30,"1 a 30",IF(H286&lt;=60,"31 a 60",IF(H286&lt;=90,"61 a 90","Más de 90"))))))</f>
        <v/>
      </c>
      <c r="J286" s="4" t="n"/>
      <c r="M286" s="4" t="n"/>
    </row>
    <row r="287">
      <c r="C287" s="4" t="n"/>
      <c r="D287" s="4" t="n"/>
      <c r="E287" s="3" t="n"/>
      <c r="F287" s="3" t="n"/>
      <c r="G287" s="3">
        <f>IF(A287="","",N(E287)-N(F287))</f>
        <v/>
      </c>
      <c r="H287">
        <f>IF(A287="","",IF(G287&lt;=0,0,MAX(0,Ajustes!$B$1-D287)))</f>
        <v/>
      </c>
      <c r="I287">
        <f>IF(A287="","",IF(G287&lt;=0,"Pagada",IF(H287=0,"Corriente",IF(H287&lt;=30,"1 a 30",IF(H287&lt;=60,"31 a 60",IF(H287&lt;=90,"61 a 90","Más de 90"))))))</f>
        <v/>
      </c>
      <c r="J287" s="4" t="n"/>
      <c r="M287" s="4" t="n"/>
    </row>
    <row r="288">
      <c r="C288" s="4" t="n"/>
      <c r="D288" s="4" t="n"/>
      <c r="E288" s="3" t="n"/>
      <c r="F288" s="3" t="n"/>
      <c r="G288" s="3">
        <f>IF(A288="","",N(E288)-N(F288))</f>
        <v/>
      </c>
      <c r="H288">
        <f>IF(A288="","",IF(G288&lt;=0,0,MAX(0,Ajustes!$B$1-D288)))</f>
        <v/>
      </c>
      <c r="I288">
        <f>IF(A288="","",IF(G288&lt;=0,"Pagada",IF(H288=0,"Corriente",IF(H288&lt;=30,"1 a 30",IF(H288&lt;=60,"31 a 60",IF(H288&lt;=90,"61 a 90","Más de 90"))))))</f>
        <v/>
      </c>
      <c r="J288" s="4" t="n"/>
      <c r="M288" s="4" t="n"/>
    </row>
    <row r="289">
      <c r="C289" s="4" t="n"/>
      <c r="D289" s="4" t="n"/>
      <c r="E289" s="3" t="n"/>
      <c r="F289" s="3" t="n"/>
      <c r="G289" s="3">
        <f>IF(A289="","",N(E289)-N(F289))</f>
        <v/>
      </c>
      <c r="H289">
        <f>IF(A289="","",IF(G289&lt;=0,0,MAX(0,Ajustes!$B$1-D289)))</f>
        <v/>
      </c>
      <c r="I289">
        <f>IF(A289="","",IF(G289&lt;=0,"Pagada",IF(H289=0,"Corriente",IF(H289&lt;=30,"1 a 30",IF(H289&lt;=60,"31 a 60",IF(H289&lt;=90,"61 a 90","Más de 90"))))))</f>
        <v/>
      </c>
      <c r="J289" s="4" t="n"/>
      <c r="M289" s="4" t="n"/>
    </row>
    <row r="290">
      <c r="C290" s="4" t="n"/>
      <c r="D290" s="4" t="n"/>
      <c r="E290" s="3" t="n"/>
      <c r="F290" s="3" t="n"/>
      <c r="G290" s="3">
        <f>IF(A290="","",N(E290)-N(F290))</f>
        <v/>
      </c>
      <c r="H290">
        <f>IF(A290="","",IF(G290&lt;=0,0,MAX(0,Ajustes!$B$1-D290)))</f>
        <v/>
      </c>
      <c r="I290">
        <f>IF(A290="","",IF(G290&lt;=0,"Pagada",IF(H290=0,"Corriente",IF(H290&lt;=30,"1 a 30",IF(H290&lt;=60,"31 a 60",IF(H290&lt;=90,"61 a 90","Más de 90"))))))</f>
        <v/>
      </c>
      <c r="J290" s="4" t="n"/>
      <c r="M290" s="4" t="n"/>
    </row>
    <row r="291">
      <c r="C291" s="4" t="n"/>
      <c r="D291" s="4" t="n"/>
      <c r="E291" s="3" t="n"/>
      <c r="F291" s="3" t="n"/>
      <c r="G291" s="3">
        <f>IF(A291="","",N(E291)-N(F291))</f>
        <v/>
      </c>
      <c r="H291">
        <f>IF(A291="","",IF(G291&lt;=0,0,MAX(0,Ajustes!$B$1-D291)))</f>
        <v/>
      </c>
      <c r="I291">
        <f>IF(A291="","",IF(G291&lt;=0,"Pagada",IF(H291=0,"Corriente",IF(H291&lt;=30,"1 a 30",IF(H291&lt;=60,"31 a 60",IF(H291&lt;=90,"61 a 90","Más de 90"))))))</f>
        <v/>
      </c>
      <c r="J291" s="4" t="n"/>
      <c r="M291" s="4" t="n"/>
    </row>
    <row r="292">
      <c r="C292" s="4" t="n"/>
      <c r="D292" s="4" t="n"/>
      <c r="E292" s="3" t="n"/>
      <c r="F292" s="3" t="n"/>
      <c r="G292" s="3">
        <f>IF(A292="","",N(E292)-N(F292))</f>
        <v/>
      </c>
      <c r="H292">
        <f>IF(A292="","",IF(G292&lt;=0,0,MAX(0,Ajustes!$B$1-D292)))</f>
        <v/>
      </c>
      <c r="I292">
        <f>IF(A292="","",IF(G292&lt;=0,"Pagada",IF(H292=0,"Corriente",IF(H292&lt;=30,"1 a 30",IF(H292&lt;=60,"31 a 60",IF(H292&lt;=90,"61 a 90","Más de 90"))))))</f>
        <v/>
      </c>
      <c r="J292" s="4" t="n"/>
      <c r="M292" s="4" t="n"/>
    </row>
    <row r="293">
      <c r="C293" s="4" t="n"/>
      <c r="D293" s="4" t="n"/>
      <c r="E293" s="3" t="n"/>
      <c r="F293" s="3" t="n"/>
      <c r="G293" s="3">
        <f>IF(A293="","",N(E293)-N(F293))</f>
        <v/>
      </c>
      <c r="H293">
        <f>IF(A293="","",IF(G293&lt;=0,0,MAX(0,Ajustes!$B$1-D293)))</f>
        <v/>
      </c>
      <c r="I293">
        <f>IF(A293="","",IF(G293&lt;=0,"Pagada",IF(H293=0,"Corriente",IF(H293&lt;=30,"1 a 30",IF(H293&lt;=60,"31 a 60",IF(H293&lt;=90,"61 a 90","Más de 90"))))))</f>
        <v/>
      </c>
      <c r="J293" s="4" t="n"/>
      <c r="M293" s="4" t="n"/>
    </row>
    <row r="294">
      <c r="C294" s="4" t="n"/>
      <c r="D294" s="4" t="n"/>
      <c r="E294" s="3" t="n"/>
      <c r="F294" s="3" t="n"/>
      <c r="G294" s="3">
        <f>IF(A294="","",N(E294)-N(F294))</f>
        <v/>
      </c>
      <c r="H294">
        <f>IF(A294="","",IF(G294&lt;=0,0,MAX(0,Ajustes!$B$1-D294)))</f>
        <v/>
      </c>
      <c r="I294">
        <f>IF(A294="","",IF(G294&lt;=0,"Pagada",IF(H294=0,"Corriente",IF(H294&lt;=30,"1 a 30",IF(H294&lt;=60,"31 a 60",IF(H294&lt;=90,"61 a 90","Más de 90"))))))</f>
        <v/>
      </c>
      <c r="J294" s="4" t="n"/>
      <c r="M294" s="4" t="n"/>
    </row>
    <row r="295">
      <c r="C295" s="4" t="n"/>
      <c r="D295" s="4" t="n"/>
      <c r="E295" s="3" t="n"/>
      <c r="F295" s="3" t="n"/>
      <c r="G295" s="3">
        <f>IF(A295="","",N(E295)-N(F295))</f>
        <v/>
      </c>
      <c r="H295">
        <f>IF(A295="","",IF(G295&lt;=0,0,MAX(0,Ajustes!$B$1-D295)))</f>
        <v/>
      </c>
      <c r="I295">
        <f>IF(A295="","",IF(G295&lt;=0,"Pagada",IF(H295=0,"Corriente",IF(H295&lt;=30,"1 a 30",IF(H295&lt;=60,"31 a 60",IF(H295&lt;=90,"61 a 90","Más de 90"))))))</f>
        <v/>
      </c>
      <c r="J295" s="4" t="n"/>
      <c r="M295" s="4" t="n"/>
    </row>
    <row r="296">
      <c r="C296" s="4" t="n"/>
      <c r="D296" s="4" t="n"/>
      <c r="E296" s="3" t="n"/>
      <c r="F296" s="3" t="n"/>
      <c r="G296" s="3">
        <f>IF(A296="","",N(E296)-N(F296))</f>
        <v/>
      </c>
      <c r="H296">
        <f>IF(A296="","",IF(G296&lt;=0,0,MAX(0,Ajustes!$B$1-D296)))</f>
        <v/>
      </c>
      <c r="I296">
        <f>IF(A296="","",IF(G296&lt;=0,"Pagada",IF(H296=0,"Corriente",IF(H296&lt;=30,"1 a 30",IF(H296&lt;=60,"31 a 60",IF(H296&lt;=90,"61 a 90","Más de 90"))))))</f>
        <v/>
      </c>
      <c r="J296" s="4" t="n"/>
      <c r="M296" s="4" t="n"/>
    </row>
    <row r="297">
      <c r="C297" s="4" t="n"/>
      <c r="D297" s="4" t="n"/>
      <c r="E297" s="3" t="n"/>
      <c r="F297" s="3" t="n"/>
      <c r="G297" s="3">
        <f>IF(A297="","",N(E297)-N(F297))</f>
        <v/>
      </c>
      <c r="H297">
        <f>IF(A297="","",IF(G297&lt;=0,0,MAX(0,Ajustes!$B$1-D297)))</f>
        <v/>
      </c>
      <c r="I297">
        <f>IF(A297="","",IF(G297&lt;=0,"Pagada",IF(H297=0,"Corriente",IF(H297&lt;=30,"1 a 30",IF(H297&lt;=60,"31 a 60",IF(H297&lt;=90,"61 a 90","Más de 90"))))))</f>
        <v/>
      </c>
      <c r="J297" s="4" t="n"/>
      <c r="M297" s="4" t="n"/>
    </row>
    <row r="298">
      <c r="C298" s="4" t="n"/>
      <c r="D298" s="4" t="n"/>
      <c r="E298" s="3" t="n"/>
      <c r="F298" s="3" t="n"/>
      <c r="G298" s="3">
        <f>IF(A298="","",N(E298)-N(F298))</f>
        <v/>
      </c>
      <c r="H298">
        <f>IF(A298="","",IF(G298&lt;=0,0,MAX(0,Ajustes!$B$1-D298)))</f>
        <v/>
      </c>
      <c r="I298">
        <f>IF(A298="","",IF(G298&lt;=0,"Pagada",IF(H298=0,"Corriente",IF(H298&lt;=30,"1 a 30",IF(H298&lt;=60,"31 a 60",IF(H298&lt;=90,"61 a 90","Más de 90"))))))</f>
        <v/>
      </c>
      <c r="J298" s="4" t="n"/>
      <c r="M298" s="4" t="n"/>
    </row>
    <row r="299">
      <c r="C299" s="4" t="n"/>
      <c r="D299" s="4" t="n"/>
      <c r="E299" s="3" t="n"/>
      <c r="F299" s="3" t="n"/>
      <c r="G299" s="3">
        <f>IF(A299="","",N(E299)-N(F299))</f>
        <v/>
      </c>
      <c r="H299">
        <f>IF(A299="","",IF(G299&lt;=0,0,MAX(0,Ajustes!$B$1-D299)))</f>
        <v/>
      </c>
      <c r="I299">
        <f>IF(A299="","",IF(G299&lt;=0,"Pagada",IF(H299=0,"Corriente",IF(H299&lt;=30,"1 a 30",IF(H299&lt;=60,"31 a 60",IF(H299&lt;=90,"61 a 90","Más de 90"))))))</f>
        <v/>
      </c>
      <c r="J299" s="4" t="n"/>
      <c r="M299" s="4" t="n"/>
    </row>
    <row r="300">
      <c r="C300" s="4" t="n"/>
      <c r="D300" s="4" t="n"/>
      <c r="E300" s="3" t="n"/>
      <c r="F300" s="3" t="n"/>
      <c r="G300" s="3">
        <f>IF(A300="","",N(E300)-N(F300))</f>
        <v/>
      </c>
      <c r="H300">
        <f>IF(A300="","",IF(G300&lt;=0,0,MAX(0,Ajustes!$B$1-D300)))</f>
        <v/>
      </c>
      <c r="I300">
        <f>IF(A300="","",IF(G300&lt;=0,"Pagada",IF(H300=0,"Corriente",IF(H300&lt;=30,"1 a 30",IF(H300&lt;=60,"31 a 60",IF(H300&lt;=90,"61 a 90","Más de 90"))))))</f>
        <v/>
      </c>
      <c r="J300" s="4" t="n"/>
      <c r="M300" s="4" t="n"/>
    </row>
    <row r="301">
      <c r="C301" s="4" t="n"/>
      <c r="D301" s="4" t="n"/>
      <c r="E301" s="3" t="n"/>
      <c r="F301" s="3" t="n"/>
      <c r="G301" s="3">
        <f>IF(A301="","",N(E301)-N(F301))</f>
        <v/>
      </c>
      <c r="H301">
        <f>IF(A301="","",IF(G301&lt;=0,0,MAX(0,Ajustes!$B$1-D301)))</f>
        <v/>
      </c>
      <c r="I301">
        <f>IF(A301="","",IF(G301&lt;=0,"Pagada",IF(H301=0,"Corriente",IF(H301&lt;=30,"1 a 30",IF(H301&lt;=60,"31 a 60",IF(H301&lt;=90,"61 a 90","Más de 90"))))))</f>
        <v/>
      </c>
      <c r="J301" s="4" t="n"/>
      <c r="M301" s="4" t="n"/>
    </row>
  </sheetData>
  <dataValidations count="2">
    <dataValidation sqref="A2:A301" showDropDown="0" showInputMessage="0" showErrorMessage="0" allowBlank="1" type="list">
      <formula1>=Clientes!$A$2:$A$61</formula1>
    </dataValidation>
    <dataValidation sqref="K2:K301" showDropDown="0" showInputMessage="0" showErrorMessage="0" allowBlank="1" type="list">
      <formula1>"WhatsApp,Correo,Llamada,Carta,Mensaje de texto"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>
      <c r="A1" s="5" t="inlineStr">
        <is>
          <t>Cartera por edades</t>
        </is>
      </c>
    </row>
    <row r="2">
      <c r="A2" s="6" t="inlineStr">
        <is>
          <t>Saldos por cliente según los días vencidos a la fecha de corte de Ajustes.</t>
        </is>
      </c>
    </row>
    <row r="3">
      <c r="A3" t="inlineStr">
        <is>
          <t>Fecha de corte:</t>
        </is>
      </c>
      <c r="B3" s="4">
        <f>Ajustes!B1</f>
        <v/>
      </c>
    </row>
    <row r="5">
      <c r="A5" s="2" t="inlineStr">
        <is>
          <t>Cliente</t>
        </is>
      </c>
      <c r="B5" s="2" t="inlineStr">
        <is>
          <t>Corriente</t>
        </is>
      </c>
      <c r="C5" s="2" t="inlineStr">
        <is>
          <t>1 a 30</t>
        </is>
      </c>
      <c r="D5" s="2" t="inlineStr">
        <is>
          <t>31 a 60</t>
        </is>
      </c>
      <c r="E5" s="2" t="inlineStr">
        <is>
          <t>61 a 90</t>
        </is>
      </c>
      <c r="F5" s="2" t="inlineStr">
        <is>
          <t>Más de 90</t>
        </is>
      </c>
      <c r="G5" s="2" t="inlineStr">
        <is>
          <t>Total</t>
        </is>
      </c>
    </row>
    <row r="6">
      <c r="A6">
        <f>IF(Clientes!A2="","",Clientes!A2)</f>
        <v/>
      </c>
      <c r="B6" s="3">
        <f>IF($A6="","",SUMIFS(Facturas!$G$2:$G$301,Facturas!$A$2:$A$301,$A6,Facturas!$H$2:$H$301,"0"))</f>
        <v/>
      </c>
      <c r="C6" s="3">
        <f>IF($A6="","",SUMIFS(Facturas!$G$2:$G$301,Facturas!$A$2:$A$301,$A6,Facturas!$H$2:$H$301,"&gt;=1",Facturas!$H$2:$H$301,"&lt;=30"))</f>
        <v/>
      </c>
      <c r="D6" s="3">
        <f>IF($A6="","",SUMIFS(Facturas!$G$2:$G$301,Facturas!$A$2:$A$301,$A6,Facturas!$H$2:$H$301,"&gt;=31",Facturas!$H$2:$H$301,"&lt;=60"))</f>
        <v/>
      </c>
      <c r="E6" s="3">
        <f>IF($A6="","",SUMIFS(Facturas!$G$2:$G$301,Facturas!$A$2:$A$301,$A6,Facturas!$H$2:$H$301,"&gt;=61",Facturas!$H$2:$H$301,"&lt;=90"))</f>
        <v/>
      </c>
      <c r="F6" s="3">
        <f>IF($A6="","",SUMIFS(Facturas!$G$2:$G$301,Facturas!$A$2:$A$301,$A6,Facturas!$H$2:$H$301,"&gt;90"))</f>
        <v/>
      </c>
      <c r="G6" s="3">
        <f>IF($A6="","",SUM(B6:F6))</f>
        <v/>
      </c>
    </row>
    <row r="7">
      <c r="A7">
        <f>IF(Clientes!A3="","",Clientes!A3)</f>
        <v/>
      </c>
      <c r="B7" s="3">
        <f>IF($A7="","",SUMIFS(Facturas!$G$2:$G$301,Facturas!$A$2:$A$301,$A7,Facturas!$H$2:$H$301,"0"))</f>
        <v/>
      </c>
      <c r="C7" s="3">
        <f>IF($A7="","",SUMIFS(Facturas!$G$2:$G$301,Facturas!$A$2:$A$301,$A7,Facturas!$H$2:$H$301,"&gt;=1",Facturas!$H$2:$H$301,"&lt;=30"))</f>
        <v/>
      </c>
      <c r="D7" s="3">
        <f>IF($A7="","",SUMIFS(Facturas!$G$2:$G$301,Facturas!$A$2:$A$301,$A7,Facturas!$H$2:$H$301,"&gt;=31",Facturas!$H$2:$H$301,"&lt;=60"))</f>
        <v/>
      </c>
      <c r="E7" s="3">
        <f>IF($A7="","",SUMIFS(Facturas!$G$2:$G$301,Facturas!$A$2:$A$301,$A7,Facturas!$H$2:$H$301,"&gt;=61",Facturas!$H$2:$H$301,"&lt;=90"))</f>
        <v/>
      </c>
      <c r="F7" s="3">
        <f>IF($A7="","",SUMIFS(Facturas!$G$2:$G$301,Facturas!$A$2:$A$301,$A7,Facturas!$H$2:$H$301,"&gt;90"))</f>
        <v/>
      </c>
      <c r="G7" s="3">
        <f>IF($A7="","",SUM(B7:F7))</f>
        <v/>
      </c>
    </row>
    <row r="8">
      <c r="A8">
        <f>IF(Clientes!A4="","",Clientes!A4)</f>
        <v/>
      </c>
      <c r="B8" s="3">
        <f>IF($A8="","",SUMIFS(Facturas!$G$2:$G$301,Facturas!$A$2:$A$301,$A8,Facturas!$H$2:$H$301,"0"))</f>
        <v/>
      </c>
      <c r="C8" s="3">
        <f>IF($A8="","",SUMIFS(Facturas!$G$2:$G$301,Facturas!$A$2:$A$301,$A8,Facturas!$H$2:$H$301,"&gt;=1",Facturas!$H$2:$H$301,"&lt;=30"))</f>
        <v/>
      </c>
      <c r="D8" s="3">
        <f>IF($A8="","",SUMIFS(Facturas!$G$2:$G$301,Facturas!$A$2:$A$301,$A8,Facturas!$H$2:$H$301,"&gt;=31",Facturas!$H$2:$H$301,"&lt;=60"))</f>
        <v/>
      </c>
      <c r="E8" s="3">
        <f>IF($A8="","",SUMIFS(Facturas!$G$2:$G$301,Facturas!$A$2:$A$301,$A8,Facturas!$H$2:$H$301,"&gt;=61",Facturas!$H$2:$H$301,"&lt;=90"))</f>
        <v/>
      </c>
      <c r="F8" s="3">
        <f>IF($A8="","",SUMIFS(Facturas!$G$2:$G$301,Facturas!$A$2:$A$301,$A8,Facturas!$H$2:$H$301,"&gt;90"))</f>
        <v/>
      </c>
      <c r="G8" s="3">
        <f>IF($A8="","",SUM(B8:F8))</f>
        <v/>
      </c>
    </row>
    <row r="9">
      <c r="A9">
        <f>IF(Clientes!A5="","",Clientes!A5)</f>
        <v/>
      </c>
      <c r="B9" s="3">
        <f>IF($A9="","",SUMIFS(Facturas!$G$2:$G$301,Facturas!$A$2:$A$301,$A9,Facturas!$H$2:$H$301,"0"))</f>
        <v/>
      </c>
      <c r="C9" s="3">
        <f>IF($A9="","",SUMIFS(Facturas!$G$2:$G$301,Facturas!$A$2:$A$301,$A9,Facturas!$H$2:$H$301,"&gt;=1",Facturas!$H$2:$H$301,"&lt;=30"))</f>
        <v/>
      </c>
      <c r="D9" s="3">
        <f>IF($A9="","",SUMIFS(Facturas!$G$2:$G$301,Facturas!$A$2:$A$301,$A9,Facturas!$H$2:$H$301,"&gt;=31",Facturas!$H$2:$H$301,"&lt;=60"))</f>
        <v/>
      </c>
      <c r="E9" s="3">
        <f>IF($A9="","",SUMIFS(Facturas!$G$2:$G$301,Facturas!$A$2:$A$301,$A9,Facturas!$H$2:$H$301,"&gt;=61",Facturas!$H$2:$H$301,"&lt;=90"))</f>
        <v/>
      </c>
      <c r="F9" s="3">
        <f>IF($A9="","",SUMIFS(Facturas!$G$2:$G$301,Facturas!$A$2:$A$301,$A9,Facturas!$H$2:$H$301,"&gt;90"))</f>
        <v/>
      </c>
      <c r="G9" s="3">
        <f>IF($A9="","",SUM(B9:F9))</f>
        <v/>
      </c>
    </row>
    <row r="10">
      <c r="A10">
        <f>IF(Clientes!A6="","",Clientes!A6)</f>
        <v/>
      </c>
      <c r="B10" s="3">
        <f>IF($A10="","",SUMIFS(Facturas!$G$2:$G$301,Facturas!$A$2:$A$301,$A10,Facturas!$H$2:$H$301,"0"))</f>
        <v/>
      </c>
      <c r="C10" s="3">
        <f>IF($A10="","",SUMIFS(Facturas!$G$2:$G$301,Facturas!$A$2:$A$301,$A10,Facturas!$H$2:$H$301,"&gt;=1",Facturas!$H$2:$H$301,"&lt;=30"))</f>
        <v/>
      </c>
      <c r="D10" s="3">
        <f>IF($A10="","",SUMIFS(Facturas!$G$2:$G$301,Facturas!$A$2:$A$301,$A10,Facturas!$H$2:$H$301,"&gt;=31",Facturas!$H$2:$H$301,"&lt;=60"))</f>
        <v/>
      </c>
      <c r="E10" s="3">
        <f>IF($A10="","",SUMIFS(Facturas!$G$2:$G$301,Facturas!$A$2:$A$301,$A10,Facturas!$H$2:$H$301,"&gt;=61",Facturas!$H$2:$H$301,"&lt;=90"))</f>
        <v/>
      </c>
      <c r="F10" s="3">
        <f>IF($A10="","",SUMIFS(Facturas!$G$2:$G$301,Facturas!$A$2:$A$301,$A10,Facturas!$H$2:$H$301,"&gt;90"))</f>
        <v/>
      </c>
      <c r="G10" s="3">
        <f>IF($A10="","",SUM(B10:F10))</f>
        <v/>
      </c>
    </row>
    <row r="11">
      <c r="A11">
        <f>IF(Clientes!A7="","",Clientes!A7)</f>
        <v/>
      </c>
      <c r="B11" s="3">
        <f>IF($A11="","",SUMIFS(Facturas!$G$2:$G$301,Facturas!$A$2:$A$301,$A11,Facturas!$H$2:$H$301,"0"))</f>
        <v/>
      </c>
      <c r="C11" s="3">
        <f>IF($A11="","",SUMIFS(Facturas!$G$2:$G$301,Facturas!$A$2:$A$301,$A11,Facturas!$H$2:$H$301,"&gt;=1",Facturas!$H$2:$H$301,"&lt;=30"))</f>
        <v/>
      </c>
      <c r="D11" s="3">
        <f>IF($A11="","",SUMIFS(Facturas!$G$2:$G$301,Facturas!$A$2:$A$301,$A11,Facturas!$H$2:$H$301,"&gt;=31",Facturas!$H$2:$H$301,"&lt;=60"))</f>
        <v/>
      </c>
      <c r="E11" s="3">
        <f>IF($A11="","",SUMIFS(Facturas!$G$2:$G$301,Facturas!$A$2:$A$301,$A11,Facturas!$H$2:$H$301,"&gt;=61",Facturas!$H$2:$H$301,"&lt;=90"))</f>
        <v/>
      </c>
      <c r="F11" s="3">
        <f>IF($A11="","",SUMIFS(Facturas!$G$2:$G$301,Facturas!$A$2:$A$301,$A11,Facturas!$H$2:$H$301,"&gt;90"))</f>
        <v/>
      </c>
      <c r="G11" s="3">
        <f>IF($A11="","",SUM(B11:F11))</f>
        <v/>
      </c>
    </row>
    <row r="12">
      <c r="A12">
        <f>IF(Clientes!A8="","",Clientes!A8)</f>
        <v/>
      </c>
      <c r="B12" s="3">
        <f>IF($A12="","",SUMIFS(Facturas!$G$2:$G$301,Facturas!$A$2:$A$301,$A12,Facturas!$H$2:$H$301,"0"))</f>
        <v/>
      </c>
      <c r="C12" s="3">
        <f>IF($A12="","",SUMIFS(Facturas!$G$2:$G$301,Facturas!$A$2:$A$301,$A12,Facturas!$H$2:$H$301,"&gt;=1",Facturas!$H$2:$H$301,"&lt;=30"))</f>
        <v/>
      </c>
      <c r="D12" s="3">
        <f>IF($A12="","",SUMIFS(Facturas!$G$2:$G$301,Facturas!$A$2:$A$301,$A12,Facturas!$H$2:$H$301,"&gt;=31",Facturas!$H$2:$H$301,"&lt;=60"))</f>
        <v/>
      </c>
      <c r="E12" s="3">
        <f>IF($A12="","",SUMIFS(Facturas!$G$2:$G$301,Facturas!$A$2:$A$301,$A12,Facturas!$H$2:$H$301,"&gt;=61",Facturas!$H$2:$H$301,"&lt;=90"))</f>
        <v/>
      </c>
      <c r="F12" s="3">
        <f>IF($A12="","",SUMIFS(Facturas!$G$2:$G$301,Facturas!$A$2:$A$301,$A12,Facturas!$H$2:$H$301,"&gt;90"))</f>
        <v/>
      </c>
      <c r="G12" s="3">
        <f>IF($A12="","",SUM(B12:F12))</f>
        <v/>
      </c>
    </row>
    <row r="13">
      <c r="A13">
        <f>IF(Clientes!A9="","",Clientes!A9)</f>
        <v/>
      </c>
      <c r="B13" s="3">
        <f>IF($A13="","",SUMIFS(Facturas!$G$2:$G$301,Facturas!$A$2:$A$301,$A13,Facturas!$H$2:$H$301,"0"))</f>
        <v/>
      </c>
      <c r="C13" s="3">
        <f>IF($A13="","",SUMIFS(Facturas!$G$2:$G$301,Facturas!$A$2:$A$301,$A13,Facturas!$H$2:$H$301,"&gt;=1",Facturas!$H$2:$H$301,"&lt;=30"))</f>
        <v/>
      </c>
      <c r="D13" s="3">
        <f>IF($A13="","",SUMIFS(Facturas!$G$2:$G$301,Facturas!$A$2:$A$301,$A13,Facturas!$H$2:$H$301,"&gt;=31",Facturas!$H$2:$H$301,"&lt;=60"))</f>
        <v/>
      </c>
      <c r="E13" s="3">
        <f>IF($A13="","",SUMIFS(Facturas!$G$2:$G$301,Facturas!$A$2:$A$301,$A13,Facturas!$H$2:$H$301,"&gt;=61",Facturas!$H$2:$H$301,"&lt;=90"))</f>
        <v/>
      </c>
      <c r="F13" s="3">
        <f>IF($A13="","",SUMIFS(Facturas!$G$2:$G$301,Facturas!$A$2:$A$301,$A13,Facturas!$H$2:$H$301,"&gt;90"))</f>
        <v/>
      </c>
      <c r="G13" s="3">
        <f>IF($A13="","",SUM(B13:F13))</f>
        <v/>
      </c>
    </row>
    <row r="14">
      <c r="A14">
        <f>IF(Clientes!A10="","",Clientes!A10)</f>
        <v/>
      </c>
      <c r="B14" s="3">
        <f>IF($A14="","",SUMIFS(Facturas!$G$2:$G$301,Facturas!$A$2:$A$301,$A14,Facturas!$H$2:$H$301,"0"))</f>
        <v/>
      </c>
      <c r="C14" s="3">
        <f>IF($A14="","",SUMIFS(Facturas!$G$2:$G$301,Facturas!$A$2:$A$301,$A14,Facturas!$H$2:$H$301,"&gt;=1",Facturas!$H$2:$H$301,"&lt;=30"))</f>
        <v/>
      </c>
      <c r="D14" s="3">
        <f>IF($A14="","",SUMIFS(Facturas!$G$2:$G$301,Facturas!$A$2:$A$301,$A14,Facturas!$H$2:$H$301,"&gt;=31",Facturas!$H$2:$H$301,"&lt;=60"))</f>
        <v/>
      </c>
      <c r="E14" s="3">
        <f>IF($A14="","",SUMIFS(Facturas!$G$2:$G$301,Facturas!$A$2:$A$301,$A14,Facturas!$H$2:$H$301,"&gt;=61",Facturas!$H$2:$H$301,"&lt;=90"))</f>
        <v/>
      </c>
      <c r="F14" s="3">
        <f>IF($A14="","",SUMIFS(Facturas!$G$2:$G$301,Facturas!$A$2:$A$301,$A14,Facturas!$H$2:$H$301,"&gt;90"))</f>
        <v/>
      </c>
      <c r="G14" s="3">
        <f>IF($A14="","",SUM(B14:F14))</f>
        <v/>
      </c>
    </row>
    <row r="15">
      <c r="A15">
        <f>IF(Clientes!A11="","",Clientes!A11)</f>
        <v/>
      </c>
      <c r="B15" s="3">
        <f>IF($A15="","",SUMIFS(Facturas!$G$2:$G$301,Facturas!$A$2:$A$301,$A15,Facturas!$H$2:$H$301,"0"))</f>
        <v/>
      </c>
      <c r="C15" s="3">
        <f>IF($A15="","",SUMIFS(Facturas!$G$2:$G$301,Facturas!$A$2:$A$301,$A15,Facturas!$H$2:$H$301,"&gt;=1",Facturas!$H$2:$H$301,"&lt;=30"))</f>
        <v/>
      </c>
      <c r="D15" s="3">
        <f>IF($A15="","",SUMIFS(Facturas!$G$2:$G$301,Facturas!$A$2:$A$301,$A15,Facturas!$H$2:$H$301,"&gt;=31",Facturas!$H$2:$H$301,"&lt;=60"))</f>
        <v/>
      </c>
      <c r="E15" s="3">
        <f>IF($A15="","",SUMIFS(Facturas!$G$2:$G$301,Facturas!$A$2:$A$301,$A15,Facturas!$H$2:$H$301,"&gt;=61",Facturas!$H$2:$H$301,"&lt;=90"))</f>
        <v/>
      </c>
      <c r="F15" s="3">
        <f>IF($A15="","",SUMIFS(Facturas!$G$2:$G$301,Facturas!$A$2:$A$301,$A15,Facturas!$H$2:$H$301,"&gt;90"))</f>
        <v/>
      </c>
      <c r="G15" s="3">
        <f>IF($A15="","",SUM(B15:F15))</f>
        <v/>
      </c>
    </row>
    <row r="16">
      <c r="A16">
        <f>IF(Clientes!A12="","",Clientes!A12)</f>
        <v/>
      </c>
      <c r="B16" s="3">
        <f>IF($A16="","",SUMIFS(Facturas!$G$2:$G$301,Facturas!$A$2:$A$301,$A16,Facturas!$H$2:$H$301,"0"))</f>
        <v/>
      </c>
      <c r="C16" s="3">
        <f>IF($A16="","",SUMIFS(Facturas!$G$2:$G$301,Facturas!$A$2:$A$301,$A16,Facturas!$H$2:$H$301,"&gt;=1",Facturas!$H$2:$H$301,"&lt;=30"))</f>
        <v/>
      </c>
      <c r="D16" s="3">
        <f>IF($A16="","",SUMIFS(Facturas!$G$2:$G$301,Facturas!$A$2:$A$301,$A16,Facturas!$H$2:$H$301,"&gt;=31",Facturas!$H$2:$H$301,"&lt;=60"))</f>
        <v/>
      </c>
      <c r="E16" s="3">
        <f>IF($A16="","",SUMIFS(Facturas!$G$2:$G$301,Facturas!$A$2:$A$301,$A16,Facturas!$H$2:$H$301,"&gt;=61",Facturas!$H$2:$H$301,"&lt;=90"))</f>
        <v/>
      </c>
      <c r="F16" s="3">
        <f>IF($A16="","",SUMIFS(Facturas!$G$2:$G$301,Facturas!$A$2:$A$301,$A16,Facturas!$H$2:$H$301,"&gt;90"))</f>
        <v/>
      </c>
      <c r="G16" s="3">
        <f>IF($A16="","",SUM(B16:F16))</f>
        <v/>
      </c>
    </row>
    <row r="17">
      <c r="A17">
        <f>IF(Clientes!A13="","",Clientes!A13)</f>
        <v/>
      </c>
      <c r="B17" s="3">
        <f>IF($A17="","",SUMIFS(Facturas!$G$2:$G$301,Facturas!$A$2:$A$301,$A17,Facturas!$H$2:$H$301,"0"))</f>
        <v/>
      </c>
      <c r="C17" s="3">
        <f>IF($A17="","",SUMIFS(Facturas!$G$2:$G$301,Facturas!$A$2:$A$301,$A17,Facturas!$H$2:$H$301,"&gt;=1",Facturas!$H$2:$H$301,"&lt;=30"))</f>
        <v/>
      </c>
      <c r="D17" s="3">
        <f>IF($A17="","",SUMIFS(Facturas!$G$2:$G$301,Facturas!$A$2:$A$301,$A17,Facturas!$H$2:$H$301,"&gt;=31",Facturas!$H$2:$H$301,"&lt;=60"))</f>
        <v/>
      </c>
      <c r="E17" s="3">
        <f>IF($A17="","",SUMIFS(Facturas!$G$2:$G$301,Facturas!$A$2:$A$301,$A17,Facturas!$H$2:$H$301,"&gt;=61",Facturas!$H$2:$H$301,"&lt;=90"))</f>
        <v/>
      </c>
      <c r="F17" s="3">
        <f>IF($A17="","",SUMIFS(Facturas!$G$2:$G$301,Facturas!$A$2:$A$301,$A17,Facturas!$H$2:$H$301,"&gt;90"))</f>
        <v/>
      </c>
      <c r="G17" s="3">
        <f>IF($A17="","",SUM(B17:F17))</f>
        <v/>
      </c>
    </row>
    <row r="18">
      <c r="A18">
        <f>IF(Clientes!A14="","",Clientes!A14)</f>
        <v/>
      </c>
      <c r="B18" s="3">
        <f>IF($A18="","",SUMIFS(Facturas!$G$2:$G$301,Facturas!$A$2:$A$301,$A18,Facturas!$H$2:$H$301,"0"))</f>
        <v/>
      </c>
      <c r="C18" s="3">
        <f>IF($A18="","",SUMIFS(Facturas!$G$2:$G$301,Facturas!$A$2:$A$301,$A18,Facturas!$H$2:$H$301,"&gt;=1",Facturas!$H$2:$H$301,"&lt;=30"))</f>
        <v/>
      </c>
      <c r="D18" s="3">
        <f>IF($A18="","",SUMIFS(Facturas!$G$2:$G$301,Facturas!$A$2:$A$301,$A18,Facturas!$H$2:$H$301,"&gt;=31",Facturas!$H$2:$H$301,"&lt;=60"))</f>
        <v/>
      </c>
      <c r="E18" s="3">
        <f>IF($A18="","",SUMIFS(Facturas!$G$2:$G$301,Facturas!$A$2:$A$301,$A18,Facturas!$H$2:$H$301,"&gt;=61",Facturas!$H$2:$H$301,"&lt;=90"))</f>
        <v/>
      </c>
      <c r="F18" s="3">
        <f>IF($A18="","",SUMIFS(Facturas!$G$2:$G$301,Facturas!$A$2:$A$301,$A18,Facturas!$H$2:$H$301,"&gt;90"))</f>
        <v/>
      </c>
      <c r="G18" s="3">
        <f>IF($A18="","",SUM(B18:F18))</f>
        <v/>
      </c>
    </row>
    <row r="19">
      <c r="A19">
        <f>IF(Clientes!A15="","",Clientes!A15)</f>
        <v/>
      </c>
      <c r="B19" s="3">
        <f>IF($A19="","",SUMIFS(Facturas!$G$2:$G$301,Facturas!$A$2:$A$301,$A19,Facturas!$H$2:$H$301,"0"))</f>
        <v/>
      </c>
      <c r="C19" s="3">
        <f>IF($A19="","",SUMIFS(Facturas!$G$2:$G$301,Facturas!$A$2:$A$301,$A19,Facturas!$H$2:$H$301,"&gt;=1",Facturas!$H$2:$H$301,"&lt;=30"))</f>
        <v/>
      </c>
      <c r="D19" s="3">
        <f>IF($A19="","",SUMIFS(Facturas!$G$2:$G$301,Facturas!$A$2:$A$301,$A19,Facturas!$H$2:$H$301,"&gt;=31",Facturas!$H$2:$H$301,"&lt;=60"))</f>
        <v/>
      </c>
      <c r="E19" s="3">
        <f>IF($A19="","",SUMIFS(Facturas!$G$2:$G$301,Facturas!$A$2:$A$301,$A19,Facturas!$H$2:$H$301,"&gt;=61",Facturas!$H$2:$H$301,"&lt;=90"))</f>
        <v/>
      </c>
      <c r="F19" s="3">
        <f>IF($A19="","",SUMIFS(Facturas!$G$2:$G$301,Facturas!$A$2:$A$301,$A19,Facturas!$H$2:$H$301,"&gt;90"))</f>
        <v/>
      </c>
      <c r="G19" s="3">
        <f>IF($A19="","",SUM(B19:F19))</f>
        <v/>
      </c>
    </row>
    <row r="20">
      <c r="A20">
        <f>IF(Clientes!A16="","",Clientes!A16)</f>
        <v/>
      </c>
      <c r="B20" s="3">
        <f>IF($A20="","",SUMIFS(Facturas!$G$2:$G$301,Facturas!$A$2:$A$301,$A20,Facturas!$H$2:$H$301,"0"))</f>
        <v/>
      </c>
      <c r="C20" s="3">
        <f>IF($A20="","",SUMIFS(Facturas!$G$2:$G$301,Facturas!$A$2:$A$301,$A20,Facturas!$H$2:$H$301,"&gt;=1",Facturas!$H$2:$H$301,"&lt;=30"))</f>
        <v/>
      </c>
      <c r="D20" s="3">
        <f>IF($A20="","",SUMIFS(Facturas!$G$2:$G$301,Facturas!$A$2:$A$301,$A20,Facturas!$H$2:$H$301,"&gt;=31",Facturas!$H$2:$H$301,"&lt;=60"))</f>
        <v/>
      </c>
      <c r="E20" s="3">
        <f>IF($A20="","",SUMIFS(Facturas!$G$2:$G$301,Facturas!$A$2:$A$301,$A20,Facturas!$H$2:$H$301,"&gt;=61",Facturas!$H$2:$H$301,"&lt;=90"))</f>
        <v/>
      </c>
      <c r="F20" s="3">
        <f>IF($A20="","",SUMIFS(Facturas!$G$2:$G$301,Facturas!$A$2:$A$301,$A20,Facturas!$H$2:$H$301,"&gt;90"))</f>
        <v/>
      </c>
      <c r="G20" s="3">
        <f>IF($A20="","",SUM(B20:F20))</f>
        <v/>
      </c>
    </row>
    <row r="21">
      <c r="A21">
        <f>IF(Clientes!A17="","",Clientes!A17)</f>
        <v/>
      </c>
      <c r="B21" s="3">
        <f>IF($A21="","",SUMIFS(Facturas!$G$2:$G$301,Facturas!$A$2:$A$301,$A21,Facturas!$H$2:$H$301,"0"))</f>
        <v/>
      </c>
      <c r="C21" s="3">
        <f>IF($A21="","",SUMIFS(Facturas!$G$2:$G$301,Facturas!$A$2:$A$301,$A21,Facturas!$H$2:$H$301,"&gt;=1",Facturas!$H$2:$H$301,"&lt;=30"))</f>
        <v/>
      </c>
      <c r="D21" s="3">
        <f>IF($A21="","",SUMIFS(Facturas!$G$2:$G$301,Facturas!$A$2:$A$301,$A21,Facturas!$H$2:$H$301,"&gt;=31",Facturas!$H$2:$H$301,"&lt;=60"))</f>
        <v/>
      </c>
      <c r="E21" s="3">
        <f>IF($A21="","",SUMIFS(Facturas!$G$2:$G$301,Facturas!$A$2:$A$301,$A21,Facturas!$H$2:$H$301,"&gt;=61",Facturas!$H$2:$H$301,"&lt;=90"))</f>
        <v/>
      </c>
      <c r="F21" s="3">
        <f>IF($A21="","",SUMIFS(Facturas!$G$2:$G$301,Facturas!$A$2:$A$301,$A21,Facturas!$H$2:$H$301,"&gt;90"))</f>
        <v/>
      </c>
      <c r="G21" s="3">
        <f>IF($A21="","",SUM(B21:F21))</f>
        <v/>
      </c>
    </row>
    <row r="22">
      <c r="A22">
        <f>IF(Clientes!A18="","",Clientes!A18)</f>
        <v/>
      </c>
      <c r="B22" s="3">
        <f>IF($A22="","",SUMIFS(Facturas!$G$2:$G$301,Facturas!$A$2:$A$301,$A22,Facturas!$H$2:$H$301,"0"))</f>
        <v/>
      </c>
      <c r="C22" s="3">
        <f>IF($A22="","",SUMIFS(Facturas!$G$2:$G$301,Facturas!$A$2:$A$301,$A22,Facturas!$H$2:$H$301,"&gt;=1",Facturas!$H$2:$H$301,"&lt;=30"))</f>
        <v/>
      </c>
      <c r="D22" s="3">
        <f>IF($A22="","",SUMIFS(Facturas!$G$2:$G$301,Facturas!$A$2:$A$301,$A22,Facturas!$H$2:$H$301,"&gt;=31",Facturas!$H$2:$H$301,"&lt;=60"))</f>
        <v/>
      </c>
      <c r="E22" s="3">
        <f>IF($A22="","",SUMIFS(Facturas!$G$2:$G$301,Facturas!$A$2:$A$301,$A22,Facturas!$H$2:$H$301,"&gt;=61",Facturas!$H$2:$H$301,"&lt;=90"))</f>
        <v/>
      </c>
      <c r="F22" s="3">
        <f>IF($A22="","",SUMIFS(Facturas!$G$2:$G$301,Facturas!$A$2:$A$301,$A22,Facturas!$H$2:$H$301,"&gt;90"))</f>
        <v/>
      </c>
      <c r="G22" s="3">
        <f>IF($A22="","",SUM(B22:F22))</f>
        <v/>
      </c>
    </row>
    <row r="23">
      <c r="A23">
        <f>IF(Clientes!A19="","",Clientes!A19)</f>
        <v/>
      </c>
      <c r="B23" s="3">
        <f>IF($A23="","",SUMIFS(Facturas!$G$2:$G$301,Facturas!$A$2:$A$301,$A23,Facturas!$H$2:$H$301,"0"))</f>
        <v/>
      </c>
      <c r="C23" s="3">
        <f>IF($A23="","",SUMIFS(Facturas!$G$2:$G$301,Facturas!$A$2:$A$301,$A23,Facturas!$H$2:$H$301,"&gt;=1",Facturas!$H$2:$H$301,"&lt;=30"))</f>
        <v/>
      </c>
      <c r="D23" s="3">
        <f>IF($A23="","",SUMIFS(Facturas!$G$2:$G$301,Facturas!$A$2:$A$301,$A23,Facturas!$H$2:$H$301,"&gt;=31",Facturas!$H$2:$H$301,"&lt;=60"))</f>
        <v/>
      </c>
      <c r="E23" s="3">
        <f>IF($A23="","",SUMIFS(Facturas!$G$2:$G$301,Facturas!$A$2:$A$301,$A23,Facturas!$H$2:$H$301,"&gt;=61",Facturas!$H$2:$H$301,"&lt;=90"))</f>
        <v/>
      </c>
      <c r="F23" s="3">
        <f>IF($A23="","",SUMIFS(Facturas!$G$2:$G$301,Facturas!$A$2:$A$301,$A23,Facturas!$H$2:$H$301,"&gt;90"))</f>
        <v/>
      </c>
      <c r="G23" s="3">
        <f>IF($A23="","",SUM(B23:F23))</f>
        <v/>
      </c>
    </row>
    <row r="24">
      <c r="A24">
        <f>IF(Clientes!A20="","",Clientes!A20)</f>
        <v/>
      </c>
      <c r="B24" s="3">
        <f>IF($A24="","",SUMIFS(Facturas!$G$2:$G$301,Facturas!$A$2:$A$301,$A24,Facturas!$H$2:$H$301,"0"))</f>
        <v/>
      </c>
      <c r="C24" s="3">
        <f>IF($A24="","",SUMIFS(Facturas!$G$2:$G$301,Facturas!$A$2:$A$301,$A24,Facturas!$H$2:$H$301,"&gt;=1",Facturas!$H$2:$H$301,"&lt;=30"))</f>
        <v/>
      </c>
      <c r="D24" s="3">
        <f>IF($A24="","",SUMIFS(Facturas!$G$2:$G$301,Facturas!$A$2:$A$301,$A24,Facturas!$H$2:$H$301,"&gt;=31",Facturas!$H$2:$H$301,"&lt;=60"))</f>
        <v/>
      </c>
      <c r="E24" s="3">
        <f>IF($A24="","",SUMIFS(Facturas!$G$2:$G$301,Facturas!$A$2:$A$301,$A24,Facturas!$H$2:$H$301,"&gt;=61",Facturas!$H$2:$H$301,"&lt;=90"))</f>
        <v/>
      </c>
      <c r="F24" s="3">
        <f>IF($A24="","",SUMIFS(Facturas!$G$2:$G$301,Facturas!$A$2:$A$301,$A24,Facturas!$H$2:$H$301,"&gt;90"))</f>
        <v/>
      </c>
      <c r="G24" s="3">
        <f>IF($A24="","",SUM(B24:F24))</f>
        <v/>
      </c>
    </row>
    <row r="25">
      <c r="A25">
        <f>IF(Clientes!A21="","",Clientes!A21)</f>
        <v/>
      </c>
      <c r="B25" s="3">
        <f>IF($A25="","",SUMIFS(Facturas!$G$2:$G$301,Facturas!$A$2:$A$301,$A25,Facturas!$H$2:$H$301,"0"))</f>
        <v/>
      </c>
      <c r="C25" s="3">
        <f>IF($A25="","",SUMIFS(Facturas!$G$2:$G$301,Facturas!$A$2:$A$301,$A25,Facturas!$H$2:$H$301,"&gt;=1",Facturas!$H$2:$H$301,"&lt;=30"))</f>
        <v/>
      </c>
      <c r="D25" s="3">
        <f>IF($A25="","",SUMIFS(Facturas!$G$2:$G$301,Facturas!$A$2:$A$301,$A25,Facturas!$H$2:$H$301,"&gt;=31",Facturas!$H$2:$H$301,"&lt;=60"))</f>
        <v/>
      </c>
      <c r="E25" s="3">
        <f>IF($A25="","",SUMIFS(Facturas!$G$2:$G$301,Facturas!$A$2:$A$301,$A25,Facturas!$H$2:$H$301,"&gt;=61",Facturas!$H$2:$H$301,"&lt;=90"))</f>
        <v/>
      </c>
      <c r="F25" s="3">
        <f>IF($A25="","",SUMIFS(Facturas!$G$2:$G$301,Facturas!$A$2:$A$301,$A25,Facturas!$H$2:$H$301,"&gt;90"))</f>
        <v/>
      </c>
      <c r="G25" s="3">
        <f>IF($A25="","",SUM(B25:F25))</f>
        <v/>
      </c>
    </row>
    <row r="26">
      <c r="A26">
        <f>IF(Clientes!A22="","",Clientes!A22)</f>
        <v/>
      </c>
      <c r="B26" s="3">
        <f>IF($A26="","",SUMIFS(Facturas!$G$2:$G$301,Facturas!$A$2:$A$301,$A26,Facturas!$H$2:$H$301,"0"))</f>
        <v/>
      </c>
      <c r="C26" s="3">
        <f>IF($A26="","",SUMIFS(Facturas!$G$2:$G$301,Facturas!$A$2:$A$301,$A26,Facturas!$H$2:$H$301,"&gt;=1",Facturas!$H$2:$H$301,"&lt;=30"))</f>
        <v/>
      </c>
      <c r="D26" s="3">
        <f>IF($A26="","",SUMIFS(Facturas!$G$2:$G$301,Facturas!$A$2:$A$301,$A26,Facturas!$H$2:$H$301,"&gt;=31",Facturas!$H$2:$H$301,"&lt;=60"))</f>
        <v/>
      </c>
      <c r="E26" s="3">
        <f>IF($A26="","",SUMIFS(Facturas!$G$2:$G$301,Facturas!$A$2:$A$301,$A26,Facturas!$H$2:$H$301,"&gt;=61",Facturas!$H$2:$H$301,"&lt;=90"))</f>
        <v/>
      </c>
      <c r="F26" s="3">
        <f>IF($A26="","",SUMIFS(Facturas!$G$2:$G$301,Facturas!$A$2:$A$301,$A26,Facturas!$H$2:$H$301,"&gt;90"))</f>
        <v/>
      </c>
      <c r="G26" s="3">
        <f>IF($A26="","",SUM(B26:F26))</f>
        <v/>
      </c>
    </row>
    <row r="27">
      <c r="A27">
        <f>IF(Clientes!A23="","",Clientes!A23)</f>
        <v/>
      </c>
      <c r="B27" s="3">
        <f>IF($A27="","",SUMIFS(Facturas!$G$2:$G$301,Facturas!$A$2:$A$301,$A27,Facturas!$H$2:$H$301,"0"))</f>
        <v/>
      </c>
      <c r="C27" s="3">
        <f>IF($A27="","",SUMIFS(Facturas!$G$2:$G$301,Facturas!$A$2:$A$301,$A27,Facturas!$H$2:$H$301,"&gt;=1",Facturas!$H$2:$H$301,"&lt;=30"))</f>
        <v/>
      </c>
      <c r="D27" s="3">
        <f>IF($A27="","",SUMIFS(Facturas!$G$2:$G$301,Facturas!$A$2:$A$301,$A27,Facturas!$H$2:$H$301,"&gt;=31",Facturas!$H$2:$H$301,"&lt;=60"))</f>
        <v/>
      </c>
      <c r="E27" s="3">
        <f>IF($A27="","",SUMIFS(Facturas!$G$2:$G$301,Facturas!$A$2:$A$301,$A27,Facturas!$H$2:$H$301,"&gt;=61",Facturas!$H$2:$H$301,"&lt;=90"))</f>
        <v/>
      </c>
      <c r="F27" s="3">
        <f>IF($A27="","",SUMIFS(Facturas!$G$2:$G$301,Facturas!$A$2:$A$301,$A27,Facturas!$H$2:$H$301,"&gt;90"))</f>
        <v/>
      </c>
      <c r="G27" s="3">
        <f>IF($A27="","",SUM(B27:F27))</f>
        <v/>
      </c>
    </row>
    <row r="28">
      <c r="A28">
        <f>IF(Clientes!A24="","",Clientes!A24)</f>
        <v/>
      </c>
      <c r="B28" s="3">
        <f>IF($A28="","",SUMIFS(Facturas!$G$2:$G$301,Facturas!$A$2:$A$301,$A28,Facturas!$H$2:$H$301,"0"))</f>
        <v/>
      </c>
      <c r="C28" s="3">
        <f>IF($A28="","",SUMIFS(Facturas!$G$2:$G$301,Facturas!$A$2:$A$301,$A28,Facturas!$H$2:$H$301,"&gt;=1",Facturas!$H$2:$H$301,"&lt;=30"))</f>
        <v/>
      </c>
      <c r="D28" s="3">
        <f>IF($A28="","",SUMIFS(Facturas!$G$2:$G$301,Facturas!$A$2:$A$301,$A28,Facturas!$H$2:$H$301,"&gt;=31",Facturas!$H$2:$H$301,"&lt;=60"))</f>
        <v/>
      </c>
      <c r="E28" s="3">
        <f>IF($A28="","",SUMIFS(Facturas!$G$2:$G$301,Facturas!$A$2:$A$301,$A28,Facturas!$H$2:$H$301,"&gt;=61",Facturas!$H$2:$H$301,"&lt;=90"))</f>
        <v/>
      </c>
      <c r="F28" s="3">
        <f>IF($A28="","",SUMIFS(Facturas!$G$2:$G$301,Facturas!$A$2:$A$301,$A28,Facturas!$H$2:$H$301,"&gt;90"))</f>
        <v/>
      </c>
      <c r="G28" s="3">
        <f>IF($A28="","",SUM(B28:F28))</f>
        <v/>
      </c>
    </row>
    <row r="29">
      <c r="A29">
        <f>IF(Clientes!A25="","",Clientes!A25)</f>
        <v/>
      </c>
      <c r="B29" s="3">
        <f>IF($A29="","",SUMIFS(Facturas!$G$2:$G$301,Facturas!$A$2:$A$301,$A29,Facturas!$H$2:$H$301,"0"))</f>
        <v/>
      </c>
      <c r="C29" s="3">
        <f>IF($A29="","",SUMIFS(Facturas!$G$2:$G$301,Facturas!$A$2:$A$301,$A29,Facturas!$H$2:$H$301,"&gt;=1",Facturas!$H$2:$H$301,"&lt;=30"))</f>
        <v/>
      </c>
      <c r="D29" s="3">
        <f>IF($A29="","",SUMIFS(Facturas!$G$2:$G$301,Facturas!$A$2:$A$301,$A29,Facturas!$H$2:$H$301,"&gt;=31",Facturas!$H$2:$H$301,"&lt;=60"))</f>
        <v/>
      </c>
      <c r="E29" s="3">
        <f>IF($A29="","",SUMIFS(Facturas!$G$2:$G$301,Facturas!$A$2:$A$301,$A29,Facturas!$H$2:$H$301,"&gt;=61",Facturas!$H$2:$H$301,"&lt;=90"))</f>
        <v/>
      </c>
      <c r="F29" s="3">
        <f>IF($A29="","",SUMIFS(Facturas!$G$2:$G$301,Facturas!$A$2:$A$301,$A29,Facturas!$H$2:$H$301,"&gt;90"))</f>
        <v/>
      </c>
      <c r="G29" s="3">
        <f>IF($A29="","",SUM(B29:F29))</f>
        <v/>
      </c>
    </row>
    <row r="30">
      <c r="A30">
        <f>IF(Clientes!A26="","",Clientes!A26)</f>
        <v/>
      </c>
      <c r="B30" s="3">
        <f>IF($A30="","",SUMIFS(Facturas!$G$2:$G$301,Facturas!$A$2:$A$301,$A30,Facturas!$H$2:$H$301,"0"))</f>
        <v/>
      </c>
      <c r="C30" s="3">
        <f>IF($A30="","",SUMIFS(Facturas!$G$2:$G$301,Facturas!$A$2:$A$301,$A30,Facturas!$H$2:$H$301,"&gt;=1",Facturas!$H$2:$H$301,"&lt;=30"))</f>
        <v/>
      </c>
      <c r="D30" s="3">
        <f>IF($A30="","",SUMIFS(Facturas!$G$2:$G$301,Facturas!$A$2:$A$301,$A30,Facturas!$H$2:$H$301,"&gt;=31",Facturas!$H$2:$H$301,"&lt;=60"))</f>
        <v/>
      </c>
      <c r="E30" s="3">
        <f>IF($A30="","",SUMIFS(Facturas!$G$2:$G$301,Facturas!$A$2:$A$301,$A30,Facturas!$H$2:$H$301,"&gt;=61",Facturas!$H$2:$H$301,"&lt;=90"))</f>
        <v/>
      </c>
      <c r="F30" s="3">
        <f>IF($A30="","",SUMIFS(Facturas!$G$2:$G$301,Facturas!$A$2:$A$301,$A30,Facturas!$H$2:$H$301,"&gt;90"))</f>
        <v/>
      </c>
      <c r="G30" s="3">
        <f>IF($A30="","",SUM(B30:F30))</f>
        <v/>
      </c>
    </row>
    <row r="31">
      <c r="A31">
        <f>IF(Clientes!A27="","",Clientes!A27)</f>
        <v/>
      </c>
      <c r="B31" s="3">
        <f>IF($A31="","",SUMIFS(Facturas!$G$2:$G$301,Facturas!$A$2:$A$301,$A31,Facturas!$H$2:$H$301,"0"))</f>
        <v/>
      </c>
      <c r="C31" s="3">
        <f>IF($A31="","",SUMIFS(Facturas!$G$2:$G$301,Facturas!$A$2:$A$301,$A31,Facturas!$H$2:$H$301,"&gt;=1",Facturas!$H$2:$H$301,"&lt;=30"))</f>
        <v/>
      </c>
      <c r="D31" s="3">
        <f>IF($A31="","",SUMIFS(Facturas!$G$2:$G$301,Facturas!$A$2:$A$301,$A31,Facturas!$H$2:$H$301,"&gt;=31",Facturas!$H$2:$H$301,"&lt;=60"))</f>
        <v/>
      </c>
      <c r="E31" s="3">
        <f>IF($A31="","",SUMIFS(Facturas!$G$2:$G$301,Facturas!$A$2:$A$301,$A31,Facturas!$H$2:$H$301,"&gt;=61",Facturas!$H$2:$H$301,"&lt;=90"))</f>
        <v/>
      </c>
      <c r="F31" s="3">
        <f>IF($A31="","",SUMIFS(Facturas!$G$2:$G$301,Facturas!$A$2:$A$301,$A31,Facturas!$H$2:$H$301,"&gt;90"))</f>
        <v/>
      </c>
      <c r="G31" s="3">
        <f>IF($A31="","",SUM(B31:F31))</f>
        <v/>
      </c>
    </row>
    <row r="32">
      <c r="A32">
        <f>IF(Clientes!A28="","",Clientes!A28)</f>
        <v/>
      </c>
      <c r="B32" s="3">
        <f>IF($A32="","",SUMIFS(Facturas!$G$2:$G$301,Facturas!$A$2:$A$301,$A32,Facturas!$H$2:$H$301,"0"))</f>
        <v/>
      </c>
      <c r="C32" s="3">
        <f>IF($A32="","",SUMIFS(Facturas!$G$2:$G$301,Facturas!$A$2:$A$301,$A32,Facturas!$H$2:$H$301,"&gt;=1",Facturas!$H$2:$H$301,"&lt;=30"))</f>
        <v/>
      </c>
      <c r="D32" s="3">
        <f>IF($A32="","",SUMIFS(Facturas!$G$2:$G$301,Facturas!$A$2:$A$301,$A32,Facturas!$H$2:$H$301,"&gt;=31",Facturas!$H$2:$H$301,"&lt;=60"))</f>
        <v/>
      </c>
      <c r="E32" s="3">
        <f>IF($A32="","",SUMIFS(Facturas!$G$2:$G$301,Facturas!$A$2:$A$301,$A32,Facturas!$H$2:$H$301,"&gt;=61",Facturas!$H$2:$H$301,"&lt;=90"))</f>
        <v/>
      </c>
      <c r="F32" s="3">
        <f>IF($A32="","",SUMIFS(Facturas!$G$2:$G$301,Facturas!$A$2:$A$301,$A32,Facturas!$H$2:$H$301,"&gt;90"))</f>
        <v/>
      </c>
      <c r="G32" s="3">
        <f>IF($A32="","",SUM(B32:F32))</f>
        <v/>
      </c>
    </row>
    <row r="33">
      <c r="A33">
        <f>IF(Clientes!A29="","",Clientes!A29)</f>
        <v/>
      </c>
      <c r="B33" s="3">
        <f>IF($A33="","",SUMIFS(Facturas!$G$2:$G$301,Facturas!$A$2:$A$301,$A33,Facturas!$H$2:$H$301,"0"))</f>
        <v/>
      </c>
      <c r="C33" s="3">
        <f>IF($A33="","",SUMIFS(Facturas!$G$2:$G$301,Facturas!$A$2:$A$301,$A33,Facturas!$H$2:$H$301,"&gt;=1",Facturas!$H$2:$H$301,"&lt;=30"))</f>
        <v/>
      </c>
      <c r="D33" s="3">
        <f>IF($A33="","",SUMIFS(Facturas!$G$2:$G$301,Facturas!$A$2:$A$301,$A33,Facturas!$H$2:$H$301,"&gt;=31",Facturas!$H$2:$H$301,"&lt;=60"))</f>
        <v/>
      </c>
      <c r="E33" s="3">
        <f>IF($A33="","",SUMIFS(Facturas!$G$2:$G$301,Facturas!$A$2:$A$301,$A33,Facturas!$H$2:$H$301,"&gt;=61",Facturas!$H$2:$H$301,"&lt;=90"))</f>
        <v/>
      </c>
      <c r="F33" s="3">
        <f>IF($A33="","",SUMIFS(Facturas!$G$2:$G$301,Facturas!$A$2:$A$301,$A33,Facturas!$H$2:$H$301,"&gt;90"))</f>
        <v/>
      </c>
      <c r="G33" s="3">
        <f>IF($A33="","",SUM(B33:F33))</f>
        <v/>
      </c>
    </row>
    <row r="34">
      <c r="A34">
        <f>IF(Clientes!A30="","",Clientes!A30)</f>
        <v/>
      </c>
      <c r="B34" s="3">
        <f>IF($A34="","",SUMIFS(Facturas!$G$2:$G$301,Facturas!$A$2:$A$301,$A34,Facturas!$H$2:$H$301,"0"))</f>
        <v/>
      </c>
      <c r="C34" s="3">
        <f>IF($A34="","",SUMIFS(Facturas!$G$2:$G$301,Facturas!$A$2:$A$301,$A34,Facturas!$H$2:$H$301,"&gt;=1",Facturas!$H$2:$H$301,"&lt;=30"))</f>
        <v/>
      </c>
      <c r="D34" s="3">
        <f>IF($A34="","",SUMIFS(Facturas!$G$2:$G$301,Facturas!$A$2:$A$301,$A34,Facturas!$H$2:$H$301,"&gt;=31",Facturas!$H$2:$H$301,"&lt;=60"))</f>
        <v/>
      </c>
      <c r="E34" s="3">
        <f>IF($A34="","",SUMIFS(Facturas!$G$2:$G$301,Facturas!$A$2:$A$301,$A34,Facturas!$H$2:$H$301,"&gt;=61",Facturas!$H$2:$H$301,"&lt;=90"))</f>
        <v/>
      </c>
      <c r="F34" s="3">
        <f>IF($A34="","",SUMIFS(Facturas!$G$2:$G$301,Facturas!$A$2:$A$301,$A34,Facturas!$H$2:$H$301,"&gt;90"))</f>
        <v/>
      </c>
      <c r="G34" s="3">
        <f>IF($A34="","",SUM(B34:F34))</f>
        <v/>
      </c>
    </row>
    <row r="35">
      <c r="A35">
        <f>IF(Clientes!A31="","",Clientes!A31)</f>
        <v/>
      </c>
      <c r="B35" s="3">
        <f>IF($A35="","",SUMIFS(Facturas!$G$2:$G$301,Facturas!$A$2:$A$301,$A35,Facturas!$H$2:$H$301,"0"))</f>
        <v/>
      </c>
      <c r="C35" s="3">
        <f>IF($A35="","",SUMIFS(Facturas!$G$2:$G$301,Facturas!$A$2:$A$301,$A35,Facturas!$H$2:$H$301,"&gt;=1",Facturas!$H$2:$H$301,"&lt;=30"))</f>
        <v/>
      </c>
      <c r="D35" s="3">
        <f>IF($A35="","",SUMIFS(Facturas!$G$2:$G$301,Facturas!$A$2:$A$301,$A35,Facturas!$H$2:$H$301,"&gt;=31",Facturas!$H$2:$H$301,"&lt;=60"))</f>
        <v/>
      </c>
      <c r="E35" s="3">
        <f>IF($A35="","",SUMIFS(Facturas!$G$2:$G$301,Facturas!$A$2:$A$301,$A35,Facturas!$H$2:$H$301,"&gt;=61",Facturas!$H$2:$H$301,"&lt;=90"))</f>
        <v/>
      </c>
      <c r="F35" s="3">
        <f>IF($A35="","",SUMIFS(Facturas!$G$2:$G$301,Facturas!$A$2:$A$301,$A35,Facturas!$H$2:$H$301,"&gt;90"))</f>
        <v/>
      </c>
      <c r="G35" s="3">
        <f>IF($A35="","",SUM(B35:F35))</f>
        <v/>
      </c>
    </row>
    <row r="36">
      <c r="A36">
        <f>IF(Clientes!A32="","",Clientes!A32)</f>
        <v/>
      </c>
      <c r="B36" s="3">
        <f>IF($A36="","",SUMIFS(Facturas!$G$2:$G$301,Facturas!$A$2:$A$301,$A36,Facturas!$H$2:$H$301,"0"))</f>
        <v/>
      </c>
      <c r="C36" s="3">
        <f>IF($A36="","",SUMIFS(Facturas!$G$2:$G$301,Facturas!$A$2:$A$301,$A36,Facturas!$H$2:$H$301,"&gt;=1",Facturas!$H$2:$H$301,"&lt;=30"))</f>
        <v/>
      </c>
      <c r="D36" s="3">
        <f>IF($A36="","",SUMIFS(Facturas!$G$2:$G$301,Facturas!$A$2:$A$301,$A36,Facturas!$H$2:$H$301,"&gt;=31",Facturas!$H$2:$H$301,"&lt;=60"))</f>
        <v/>
      </c>
      <c r="E36" s="3">
        <f>IF($A36="","",SUMIFS(Facturas!$G$2:$G$301,Facturas!$A$2:$A$301,$A36,Facturas!$H$2:$H$301,"&gt;=61",Facturas!$H$2:$H$301,"&lt;=90"))</f>
        <v/>
      </c>
      <c r="F36" s="3">
        <f>IF($A36="","",SUMIFS(Facturas!$G$2:$G$301,Facturas!$A$2:$A$301,$A36,Facturas!$H$2:$H$301,"&gt;90"))</f>
        <v/>
      </c>
      <c r="G36" s="3">
        <f>IF($A36="","",SUM(B36:F36))</f>
        <v/>
      </c>
    </row>
    <row r="37">
      <c r="A37">
        <f>IF(Clientes!A33="","",Clientes!A33)</f>
        <v/>
      </c>
      <c r="B37" s="3">
        <f>IF($A37="","",SUMIFS(Facturas!$G$2:$G$301,Facturas!$A$2:$A$301,$A37,Facturas!$H$2:$H$301,"0"))</f>
        <v/>
      </c>
      <c r="C37" s="3">
        <f>IF($A37="","",SUMIFS(Facturas!$G$2:$G$301,Facturas!$A$2:$A$301,$A37,Facturas!$H$2:$H$301,"&gt;=1",Facturas!$H$2:$H$301,"&lt;=30"))</f>
        <v/>
      </c>
      <c r="D37" s="3">
        <f>IF($A37="","",SUMIFS(Facturas!$G$2:$G$301,Facturas!$A$2:$A$301,$A37,Facturas!$H$2:$H$301,"&gt;=31",Facturas!$H$2:$H$301,"&lt;=60"))</f>
        <v/>
      </c>
      <c r="E37" s="3">
        <f>IF($A37="","",SUMIFS(Facturas!$G$2:$G$301,Facturas!$A$2:$A$301,$A37,Facturas!$H$2:$H$301,"&gt;=61",Facturas!$H$2:$H$301,"&lt;=90"))</f>
        <v/>
      </c>
      <c r="F37" s="3">
        <f>IF($A37="","",SUMIFS(Facturas!$G$2:$G$301,Facturas!$A$2:$A$301,$A37,Facturas!$H$2:$H$301,"&gt;90"))</f>
        <v/>
      </c>
      <c r="G37" s="3">
        <f>IF($A37="","",SUM(B37:F37))</f>
        <v/>
      </c>
    </row>
    <row r="38">
      <c r="A38">
        <f>IF(Clientes!A34="","",Clientes!A34)</f>
        <v/>
      </c>
      <c r="B38" s="3">
        <f>IF($A38="","",SUMIFS(Facturas!$G$2:$G$301,Facturas!$A$2:$A$301,$A38,Facturas!$H$2:$H$301,"0"))</f>
        <v/>
      </c>
      <c r="C38" s="3">
        <f>IF($A38="","",SUMIFS(Facturas!$G$2:$G$301,Facturas!$A$2:$A$301,$A38,Facturas!$H$2:$H$301,"&gt;=1",Facturas!$H$2:$H$301,"&lt;=30"))</f>
        <v/>
      </c>
      <c r="D38" s="3">
        <f>IF($A38="","",SUMIFS(Facturas!$G$2:$G$301,Facturas!$A$2:$A$301,$A38,Facturas!$H$2:$H$301,"&gt;=31",Facturas!$H$2:$H$301,"&lt;=60"))</f>
        <v/>
      </c>
      <c r="E38" s="3">
        <f>IF($A38="","",SUMIFS(Facturas!$G$2:$G$301,Facturas!$A$2:$A$301,$A38,Facturas!$H$2:$H$301,"&gt;=61",Facturas!$H$2:$H$301,"&lt;=90"))</f>
        <v/>
      </c>
      <c r="F38" s="3">
        <f>IF($A38="","",SUMIFS(Facturas!$G$2:$G$301,Facturas!$A$2:$A$301,$A38,Facturas!$H$2:$H$301,"&gt;90"))</f>
        <v/>
      </c>
      <c r="G38" s="3">
        <f>IF($A38="","",SUM(B38:F38))</f>
        <v/>
      </c>
    </row>
    <row r="39">
      <c r="A39">
        <f>IF(Clientes!A35="","",Clientes!A35)</f>
        <v/>
      </c>
      <c r="B39" s="3">
        <f>IF($A39="","",SUMIFS(Facturas!$G$2:$G$301,Facturas!$A$2:$A$301,$A39,Facturas!$H$2:$H$301,"0"))</f>
        <v/>
      </c>
      <c r="C39" s="3">
        <f>IF($A39="","",SUMIFS(Facturas!$G$2:$G$301,Facturas!$A$2:$A$301,$A39,Facturas!$H$2:$H$301,"&gt;=1",Facturas!$H$2:$H$301,"&lt;=30"))</f>
        <v/>
      </c>
      <c r="D39" s="3">
        <f>IF($A39="","",SUMIFS(Facturas!$G$2:$G$301,Facturas!$A$2:$A$301,$A39,Facturas!$H$2:$H$301,"&gt;=31",Facturas!$H$2:$H$301,"&lt;=60"))</f>
        <v/>
      </c>
      <c r="E39" s="3">
        <f>IF($A39="","",SUMIFS(Facturas!$G$2:$G$301,Facturas!$A$2:$A$301,$A39,Facturas!$H$2:$H$301,"&gt;=61",Facturas!$H$2:$H$301,"&lt;=90"))</f>
        <v/>
      </c>
      <c r="F39" s="3">
        <f>IF($A39="","",SUMIFS(Facturas!$G$2:$G$301,Facturas!$A$2:$A$301,$A39,Facturas!$H$2:$H$301,"&gt;90"))</f>
        <v/>
      </c>
      <c r="G39" s="3">
        <f>IF($A39="","",SUM(B39:F39))</f>
        <v/>
      </c>
    </row>
    <row r="40">
      <c r="A40">
        <f>IF(Clientes!A36="","",Clientes!A36)</f>
        <v/>
      </c>
      <c r="B40" s="3">
        <f>IF($A40="","",SUMIFS(Facturas!$G$2:$G$301,Facturas!$A$2:$A$301,$A40,Facturas!$H$2:$H$301,"0"))</f>
        <v/>
      </c>
      <c r="C40" s="3">
        <f>IF($A40="","",SUMIFS(Facturas!$G$2:$G$301,Facturas!$A$2:$A$301,$A40,Facturas!$H$2:$H$301,"&gt;=1",Facturas!$H$2:$H$301,"&lt;=30"))</f>
        <v/>
      </c>
      <c r="D40" s="3">
        <f>IF($A40="","",SUMIFS(Facturas!$G$2:$G$301,Facturas!$A$2:$A$301,$A40,Facturas!$H$2:$H$301,"&gt;=31",Facturas!$H$2:$H$301,"&lt;=60"))</f>
        <v/>
      </c>
      <c r="E40" s="3">
        <f>IF($A40="","",SUMIFS(Facturas!$G$2:$G$301,Facturas!$A$2:$A$301,$A40,Facturas!$H$2:$H$301,"&gt;=61",Facturas!$H$2:$H$301,"&lt;=90"))</f>
        <v/>
      </c>
      <c r="F40" s="3">
        <f>IF($A40="","",SUMIFS(Facturas!$G$2:$G$301,Facturas!$A$2:$A$301,$A40,Facturas!$H$2:$H$301,"&gt;90"))</f>
        <v/>
      </c>
      <c r="G40" s="3">
        <f>IF($A40="","",SUM(B40:F40))</f>
        <v/>
      </c>
    </row>
    <row r="41">
      <c r="A41">
        <f>IF(Clientes!A37="","",Clientes!A37)</f>
        <v/>
      </c>
      <c r="B41" s="3">
        <f>IF($A41="","",SUMIFS(Facturas!$G$2:$G$301,Facturas!$A$2:$A$301,$A41,Facturas!$H$2:$H$301,"0"))</f>
        <v/>
      </c>
      <c r="C41" s="3">
        <f>IF($A41="","",SUMIFS(Facturas!$G$2:$G$301,Facturas!$A$2:$A$301,$A41,Facturas!$H$2:$H$301,"&gt;=1",Facturas!$H$2:$H$301,"&lt;=30"))</f>
        <v/>
      </c>
      <c r="D41" s="3">
        <f>IF($A41="","",SUMIFS(Facturas!$G$2:$G$301,Facturas!$A$2:$A$301,$A41,Facturas!$H$2:$H$301,"&gt;=31",Facturas!$H$2:$H$301,"&lt;=60"))</f>
        <v/>
      </c>
      <c r="E41" s="3">
        <f>IF($A41="","",SUMIFS(Facturas!$G$2:$G$301,Facturas!$A$2:$A$301,$A41,Facturas!$H$2:$H$301,"&gt;=61",Facturas!$H$2:$H$301,"&lt;=90"))</f>
        <v/>
      </c>
      <c r="F41" s="3">
        <f>IF($A41="","",SUMIFS(Facturas!$G$2:$G$301,Facturas!$A$2:$A$301,$A41,Facturas!$H$2:$H$301,"&gt;90"))</f>
        <v/>
      </c>
      <c r="G41" s="3">
        <f>IF($A41="","",SUM(B41:F41))</f>
        <v/>
      </c>
    </row>
    <row r="42">
      <c r="A42">
        <f>IF(Clientes!A38="","",Clientes!A38)</f>
        <v/>
      </c>
      <c r="B42" s="3">
        <f>IF($A42="","",SUMIFS(Facturas!$G$2:$G$301,Facturas!$A$2:$A$301,$A42,Facturas!$H$2:$H$301,"0"))</f>
        <v/>
      </c>
      <c r="C42" s="3">
        <f>IF($A42="","",SUMIFS(Facturas!$G$2:$G$301,Facturas!$A$2:$A$301,$A42,Facturas!$H$2:$H$301,"&gt;=1",Facturas!$H$2:$H$301,"&lt;=30"))</f>
        <v/>
      </c>
      <c r="D42" s="3">
        <f>IF($A42="","",SUMIFS(Facturas!$G$2:$G$301,Facturas!$A$2:$A$301,$A42,Facturas!$H$2:$H$301,"&gt;=31",Facturas!$H$2:$H$301,"&lt;=60"))</f>
        <v/>
      </c>
      <c r="E42" s="3">
        <f>IF($A42="","",SUMIFS(Facturas!$G$2:$G$301,Facturas!$A$2:$A$301,$A42,Facturas!$H$2:$H$301,"&gt;=61",Facturas!$H$2:$H$301,"&lt;=90"))</f>
        <v/>
      </c>
      <c r="F42" s="3">
        <f>IF($A42="","",SUMIFS(Facturas!$G$2:$G$301,Facturas!$A$2:$A$301,$A42,Facturas!$H$2:$H$301,"&gt;90"))</f>
        <v/>
      </c>
      <c r="G42" s="3">
        <f>IF($A42="","",SUM(B42:F42))</f>
        <v/>
      </c>
    </row>
    <row r="43">
      <c r="A43">
        <f>IF(Clientes!A39="","",Clientes!A39)</f>
        <v/>
      </c>
      <c r="B43" s="3">
        <f>IF($A43="","",SUMIFS(Facturas!$G$2:$G$301,Facturas!$A$2:$A$301,$A43,Facturas!$H$2:$H$301,"0"))</f>
        <v/>
      </c>
      <c r="C43" s="3">
        <f>IF($A43="","",SUMIFS(Facturas!$G$2:$G$301,Facturas!$A$2:$A$301,$A43,Facturas!$H$2:$H$301,"&gt;=1",Facturas!$H$2:$H$301,"&lt;=30"))</f>
        <v/>
      </c>
      <c r="D43" s="3">
        <f>IF($A43="","",SUMIFS(Facturas!$G$2:$G$301,Facturas!$A$2:$A$301,$A43,Facturas!$H$2:$H$301,"&gt;=31",Facturas!$H$2:$H$301,"&lt;=60"))</f>
        <v/>
      </c>
      <c r="E43" s="3">
        <f>IF($A43="","",SUMIFS(Facturas!$G$2:$G$301,Facturas!$A$2:$A$301,$A43,Facturas!$H$2:$H$301,"&gt;=61",Facturas!$H$2:$H$301,"&lt;=90"))</f>
        <v/>
      </c>
      <c r="F43" s="3">
        <f>IF($A43="","",SUMIFS(Facturas!$G$2:$G$301,Facturas!$A$2:$A$301,$A43,Facturas!$H$2:$H$301,"&gt;90"))</f>
        <v/>
      </c>
      <c r="G43" s="3">
        <f>IF($A43="","",SUM(B43:F43))</f>
        <v/>
      </c>
    </row>
    <row r="44">
      <c r="A44">
        <f>IF(Clientes!A40="","",Clientes!A40)</f>
        <v/>
      </c>
      <c r="B44" s="3">
        <f>IF($A44="","",SUMIFS(Facturas!$G$2:$G$301,Facturas!$A$2:$A$301,$A44,Facturas!$H$2:$H$301,"0"))</f>
        <v/>
      </c>
      <c r="C44" s="3">
        <f>IF($A44="","",SUMIFS(Facturas!$G$2:$G$301,Facturas!$A$2:$A$301,$A44,Facturas!$H$2:$H$301,"&gt;=1",Facturas!$H$2:$H$301,"&lt;=30"))</f>
        <v/>
      </c>
      <c r="D44" s="3">
        <f>IF($A44="","",SUMIFS(Facturas!$G$2:$G$301,Facturas!$A$2:$A$301,$A44,Facturas!$H$2:$H$301,"&gt;=31",Facturas!$H$2:$H$301,"&lt;=60"))</f>
        <v/>
      </c>
      <c r="E44" s="3">
        <f>IF($A44="","",SUMIFS(Facturas!$G$2:$G$301,Facturas!$A$2:$A$301,$A44,Facturas!$H$2:$H$301,"&gt;=61",Facturas!$H$2:$H$301,"&lt;=90"))</f>
        <v/>
      </c>
      <c r="F44" s="3">
        <f>IF($A44="","",SUMIFS(Facturas!$G$2:$G$301,Facturas!$A$2:$A$301,$A44,Facturas!$H$2:$H$301,"&gt;90"))</f>
        <v/>
      </c>
      <c r="G44" s="3">
        <f>IF($A44="","",SUM(B44:F44))</f>
        <v/>
      </c>
    </row>
    <row r="45">
      <c r="A45">
        <f>IF(Clientes!A41="","",Clientes!A41)</f>
        <v/>
      </c>
      <c r="B45" s="3">
        <f>IF($A45="","",SUMIFS(Facturas!$G$2:$G$301,Facturas!$A$2:$A$301,$A45,Facturas!$H$2:$H$301,"0"))</f>
        <v/>
      </c>
      <c r="C45" s="3">
        <f>IF($A45="","",SUMIFS(Facturas!$G$2:$G$301,Facturas!$A$2:$A$301,$A45,Facturas!$H$2:$H$301,"&gt;=1",Facturas!$H$2:$H$301,"&lt;=30"))</f>
        <v/>
      </c>
      <c r="D45" s="3">
        <f>IF($A45="","",SUMIFS(Facturas!$G$2:$G$301,Facturas!$A$2:$A$301,$A45,Facturas!$H$2:$H$301,"&gt;=31",Facturas!$H$2:$H$301,"&lt;=60"))</f>
        <v/>
      </c>
      <c r="E45" s="3">
        <f>IF($A45="","",SUMIFS(Facturas!$G$2:$G$301,Facturas!$A$2:$A$301,$A45,Facturas!$H$2:$H$301,"&gt;=61",Facturas!$H$2:$H$301,"&lt;=90"))</f>
        <v/>
      </c>
      <c r="F45" s="3">
        <f>IF($A45="","",SUMIFS(Facturas!$G$2:$G$301,Facturas!$A$2:$A$301,$A45,Facturas!$H$2:$H$301,"&gt;90"))</f>
        <v/>
      </c>
      <c r="G45" s="3">
        <f>IF($A45="","",SUM(B45:F45))</f>
        <v/>
      </c>
    </row>
    <row r="46">
      <c r="A46">
        <f>IF(Clientes!A42="","",Clientes!A42)</f>
        <v/>
      </c>
      <c r="B46" s="3">
        <f>IF($A46="","",SUMIFS(Facturas!$G$2:$G$301,Facturas!$A$2:$A$301,$A46,Facturas!$H$2:$H$301,"0"))</f>
        <v/>
      </c>
      <c r="C46" s="3">
        <f>IF($A46="","",SUMIFS(Facturas!$G$2:$G$301,Facturas!$A$2:$A$301,$A46,Facturas!$H$2:$H$301,"&gt;=1",Facturas!$H$2:$H$301,"&lt;=30"))</f>
        <v/>
      </c>
      <c r="D46" s="3">
        <f>IF($A46="","",SUMIFS(Facturas!$G$2:$G$301,Facturas!$A$2:$A$301,$A46,Facturas!$H$2:$H$301,"&gt;=31",Facturas!$H$2:$H$301,"&lt;=60"))</f>
        <v/>
      </c>
      <c r="E46" s="3">
        <f>IF($A46="","",SUMIFS(Facturas!$G$2:$G$301,Facturas!$A$2:$A$301,$A46,Facturas!$H$2:$H$301,"&gt;=61",Facturas!$H$2:$H$301,"&lt;=90"))</f>
        <v/>
      </c>
      <c r="F46" s="3">
        <f>IF($A46="","",SUMIFS(Facturas!$G$2:$G$301,Facturas!$A$2:$A$301,$A46,Facturas!$H$2:$H$301,"&gt;90"))</f>
        <v/>
      </c>
      <c r="G46" s="3">
        <f>IF($A46="","",SUM(B46:F46))</f>
        <v/>
      </c>
    </row>
    <row r="47">
      <c r="A47">
        <f>IF(Clientes!A43="","",Clientes!A43)</f>
        <v/>
      </c>
      <c r="B47" s="3">
        <f>IF($A47="","",SUMIFS(Facturas!$G$2:$G$301,Facturas!$A$2:$A$301,$A47,Facturas!$H$2:$H$301,"0"))</f>
        <v/>
      </c>
      <c r="C47" s="3">
        <f>IF($A47="","",SUMIFS(Facturas!$G$2:$G$301,Facturas!$A$2:$A$301,$A47,Facturas!$H$2:$H$301,"&gt;=1",Facturas!$H$2:$H$301,"&lt;=30"))</f>
        <v/>
      </c>
      <c r="D47" s="3">
        <f>IF($A47="","",SUMIFS(Facturas!$G$2:$G$301,Facturas!$A$2:$A$301,$A47,Facturas!$H$2:$H$301,"&gt;=31",Facturas!$H$2:$H$301,"&lt;=60"))</f>
        <v/>
      </c>
      <c r="E47" s="3">
        <f>IF($A47="","",SUMIFS(Facturas!$G$2:$G$301,Facturas!$A$2:$A$301,$A47,Facturas!$H$2:$H$301,"&gt;=61",Facturas!$H$2:$H$301,"&lt;=90"))</f>
        <v/>
      </c>
      <c r="F47" s="3">
        <f>IF($A47="","",SUMIFS(Facturas!$G$2:$G$301,Facturas!$A$2:$A$301,$A47,Facturas!$H$2:$H$301,"&gt;90"))</f>
        <v/>
      </c>
      <c r="G47" s="3">
        <f>IF($A47="","",SUM(B47:F47))</f>
        <v/>
      </c>
    </row>
    <row r="48">
      <c r="A48">
        <f>IF(Clientes!A44="","",Clientes!A44)</f>
        <v/>
      </c>
      <c r="B48" s="3">
        <f>IF($A48="","",SUMIFS(Facturas!$G$2:$G$301,Facturas!$A$2:$A$301,$A48,Facturas!$H$2:$H$301,"0"))</f>
        <v/>
      </c>
      <c r="C48" s="3">
        <f>IF($A48="","",SUMIFS(Facturas!$G$2:$G$301,Facturas!$A$2:$A$301,$A48,Facturas!$H$2:$H$301,"&gt;=1",Facturas!$H$2:$H$301,"&lt;=30"))</f>
        <v/>
      </c>
      <c r="D48" s="3">
        <f>IF($A48="","",SUMIFS(Facturas!$G$2:$G$301,Facturas!$A$2:$A$301,$A48,Facturas!$H$2:$H$301,"&gt;=31",Facturas!$H$2:$H$301,"&lt;=60"))</f>
        <v/>
      </c>
      <c r="E48" s="3">
        <f>IF($A48="","",SUMIFS(Facturas!$G$2:$G$301,Facturas!$A$2:$A$301,$A48,Facturas!$H$2:$H$301,"&gt;=61",Facturas!$H$2:$H$301,"&lt;=90"))</f>
        <v/>
      </c>
      <c r="F48" s="3">
        <f>IF($A48="","",SUMIFS(Facturas!$G$2:$G$301,Facturas!$A$2:$A$301,$A48,Facturas!$H$2:$H$301,"&gt;90"))</f>
        <v/>
      </c>
      <c r="G48" s="3">
        <f>IF($A48="","",SUM(B48:F48))</f>
        <v/>
      </c>
    </row>
    <row r="49">
      <c r="A49">
        <f>IF(Clientes!A45="","",Clientes!A45)</f>
        <v/>
      </c>
      <c r="B49" s="3">
        <f>IF($A49="","",SUMIFS(Facturas!$G$2:$G$301,Facturas!$A$2:$A$301,$A49,Facturas!$H$2:$H$301,"0"))</f>
        <v/>
      </c>
      <c r="C49" s="3">
        <f>IF($A49="","",SUMIFS(Facturas!$G$2:$G$301,Facturas!$A$2:$A$301,$A49,Facturas!$H$2:$H$301,"&gt;=1",Facturas!$H$2:$H$301,"&lt;=30"))</f>
        <v/>
      </c>
      <c r="D49" s="3">
        <f>IF($A49="","",SUMIFS(Facturas!$G$2:$G$301,Facturas!$A$2:$A$301,$A49,Facturas!$H$2:$H$301,"&gt;=31",Facturas!$H$2:$H$301,"&lt;=60"))</f>
        <v/>
      </c>
      <c r="E49" s="3">
        <f>IF($A49="","",SUMIFS(Facturas!$G$2:$G$301,Facturas!$A$2:$A$301,$A49,Facturas!$H$2:$H$301,"&gt;=61",Facturas!$H$2:$H$301,"&lt;=90"))</f>
        <v/>
      </c>
      <c r="F49" s="3">
        <f>IF($A49="","",SUMIFS(Facturas!$G$2:$G$301,Facturas!$A$2:$A$301,$A49,Facturas!$H$2:$H$301,"&gt;90"))</f>
        <v/>
      </c>
      <c r="G49" s="3">
        <f>IF($A49="","",SUM(B49:F49))</f>
        <v/>
      </c>
    </row>
    <row r="50">
      <c r="A50">
        <f>IF(Clientes!A46="","",Clientes!A46)</f>
        <v/>
      </c>
      <c r="B50" s="3">
        <f>IF($A50="","",SUMIFS(Facturas!$G$2:$G$301,Facturas!$A$2:$A$301,$A50,Facturas!$H$2:$H$301,"0"))</f>
        <v/>
      </c>
      <c r="C50" s="3">
        <f>IF($A50="","",SUMIFS(Facturas!$G$2:$G$301,Facturas!$A$2:$A$301,$A50,Facturas!$H$2:$H$301,"&gt;=1",Facturas!$H$2:$H$301,"&lt;=30"))</f>
        <v/>
      </c>
      <c r="D50" s="3">
        <f>IF($A50="","",SUMIFS(Facturas!$G$2:$G$301,Facturas!$A$2:$A$301,$A50,Facturas!$H$2:$H$301,"&gt;=31",Facturas!$H$2:$H$301,"&lt;=60"))</f>
        <v/>
      </c>
      <c r="E50" s="3">
        <f>IF($A50="","",SUMIFS(Facturas!$G$2:$G$301,Facturas!$A$2:$A$301,$A50,Facturas!$H$2:$H$301,"&gt;=61",Facturas!$H$2:$H$301,"&lt;=90"))</f>
        <v/>
      </c>
      <c r="F50" s="3">
        <f>IF($A50="","",SUMIFS(Facturas!$G$2:$G$301,Facturas!$A$2:$A$301,$A50,Facturas!$H$2:$H$301,"&gt;90"))</f>
        <v/>
      </c>
      <c r="G50" s="3">
        <f>IF($A50="","",SUM(B50:F50))</f>
        <v/>
      </c>
    </row>
    <row r="51">
      <c r="A51">
        <f>IF(Clientes!A47="","",Clientes!A47)</f>
        <v/>
      </c>
      <c r="B51" s="3">
        <f>IF($A51="","",SUMIFS(Facturas!$G$2:$G$301,Facturas!$A$2:$A$301,$A51,Facturas!$H$2:$H$301,"0"))</f>
        <v/>
      </c>
      <c r="C51" s="3">
        <f>IF($A51="","",SUMIFS(Facturas!$G$2:$G$301,Facturas!$A$2:$A$301,$A51,Facturas!$H$2:$H$301,"&gt;=1",Facturas!$H$2:$H$301,"&lt;=30"))</f>
        <v/>
      </c>
      <c r="D51" s="3">
        <f>IF($A51="","",SUMIFS(Facturas!$G$2:$G$301,Facturas!$A$2:$A$301,$A51,Facturas!$H$2:$H$301,"&gt;=31",Facturas!$H$2:$H$301,"&lt;=60"))</f>
        <v/>
      </c>
      <c r="E51" s="3">
        <f>IF($A51="","",SUMIFS(Facturas!$G$2:$G$301,Facturas!$A$2:$A$301,$A51,Facturas!$H$2:$H$301,"&gt;=61",Facturas!$H$2:$H$301,"&lt;=90"))</f>
        <v/>
      </c>
      <c r="F51" s="3">
        <f>IF($A51="","",SUMIFS(Facturas!$G$2:$G$301,Facturas!$A$2:$A$301,$A51,Facturas!$H$2:$H$301,"&gt;90"))</f>
        <v/>
      </c>
      <c r="G51" s="3">
        <f>IF($A51="","",SUM(B51:F51))</f>
        <v/>
      </c>
    </row>
    <row r="52">
      <c r="A52">
        <f>IF(Clientes!A48="","",Clientes!A48)</f>
        <v/>
      </c>
      <c r="B52" s="3">
        <f>IF($A52="","",SUMIFS(Facturas!$G$2:$G$301,Facturas!$A$2:$A$301,$A52,Facturas!$H$2:$H$301,"0"))</f>
        <v/>
      </c>
      <c r="C52" s="3">
        <f>IF($A52="","",SUMIFS(Facturas!$G$2:$G$301,Facturas!$A$2:$A$301,$A52,Facturas!$H$2:$H$301,"&gt;=1",Facturas!$H$2:$H$301,"&lt;=30"))</f>
        <v/>
      </c>
      <c r="D52" s="3">
        <f>IF($A52="","",SUMIFS(Facturas!$G$2:$G$301,Facturas!$A$2:$A$301,$A52,Facturas!$H$2:$H$301,"&gt;=31",Facturas!$H$2:$H$301,"&lt;=60"))</f>
        <v/>
      </c>
      <c r="E52" s="3">
        <f>IF($A52="","",SUMIFS(Facturas!$G$2:$G$301,Facturas!$A$2:$A$301,$A52,Facturas!$H$2:$H$301,"&gt;=61",Facturas!$H$2:$H$301,"&lt;=90"))</f>
        <v/>
      </c>
      <c r="F52" s="3">
        <f>IF($A52="","",SUMIFS(Facturas!$G$2:$G$301,Facturas!$A$2:$A$301,$A52,Facturas!$H$2:$H$301,"&gt;90"))</f>
        <v/>
      </c>
      <c r="G52" s="3">
        <f>IF($A52="","",SUM(B52:F52))</f>
        <v/>
      </c>
    </row>
    <row r="53">
      <c r="A53">
        <f>IF(Clientes!A49="","",Clientes!A49)</f>
        <v/>
      </c>
      <c r="B53" s="3">
        <f>IF($A53="","",SUMIFS(Facturas!$G$2:$G$301,Facturas!$A$2:$A$301,$A53,Facturas!$H$2:$H$301,"0"))</f>
        <v/>
      </c>
      <c r="C53" s="3">
        <f>IF($A53="","",SUMIFS(Facturas!$G$2:$G$301,Facturas!$A$2:$A$301,$A53,Facturas!$H$2:$H$301,"&gt;=1",Facturas!$H$2:$H$301,"&lt;=30"))</f>
        <v/>
      </c>
      <c r="D53" s="3">
        <f>IF($A53="","",SUMIFS(Facturas!$G$2:$G$301,Facturas!$A$2:$A$301,$A53,Facturas!$H$2:$H$301,"&gt;=31",Facturas!$H$2:$H$301,"&lt;=60"))</f>
        <v/>
      </c>
      <c r="E53" s="3">
        <f>IF($A53="","",SUMIFS(Facturas!$G$2:$G$301,Facturas!$A$2:$A$301,$A53,Facturas!$H$2:$H$301,"&gt;=61",Facturas!$H$2:$H$301,"&lt;=90"))</f>
        <v/>
      </c>
      <c r="F53" s="3">
        <f>IF($A53="","",SUMIFS(Facturas!$G$2:$G$301,Facturas!$A$2:$A$301,$A53,Facturas!$H$2:$H$301,"&gt;90"))</f>
        <v/>
      </c>
      <c r="G53" s="3">
        <f>IF($A53="","",SUM(B53:F53))</f>
        <v/>
      </c>
    </row>
    <row r="54">
      <c r="A54">
        <f>IF(Clientes!A50="","",Clientes!A50)</f>
        <v/>
      </c>
      <c r="B54" s="3">
        <f>IF($A54="","",SUMIFS(Facturas!$G$2:$G$301,Facturas!$A$2:$A$301,$A54,Facturas!$H$2:$H$301,"0"))</f>
        <v/>
      </c>
      <c r="C54" s="3">
        <f>IF($A54="","",SUMIFS(Facturas!$G$2:$G$301,Facturas!$A$2:$A$301,$A54,Facturas!$H$2:$H$301,"&gt;=1",Facturas!$H$2:$H$301,"&lt;=30"))</f>
        <v/>
      </c>
      <c r="D54" s="3">
        <f>IF($A54="","",SUMIFS(Facturas!$G$2:$G$301,Facturas!$A$2:$A$301,$A54,Facturas!$H$2:$H$301,"&gt;=31",Facturas!$H$2:$H$301,"&lt;=60"))</f>
        <v/>
      </c>
      <c r="E54" s="3">
        <f>IF($A54="","",SUMIFS(Facturas!$G$2:$G$301,Facturas!$A$2:$A$301,$A54,Facturas!$H$2:$H$301,"&gt;=61",Facturas!$H$2:$H$301,"&lt;=90"))</f>
        <v/>
      </c>
      <c r="F54" s="3">
        <f>IF($A54="","",SUMIFS(Facturas!$G$2:$G$301,Facturas!$A$2:$A$301,$A54,Facturas!$H$2:$H$301,"&gt;90"))</f>
        <v/>
      </c>
      <c r="G54" s="3">
        <f>IF($A54="","",SUM(B54:F54))</f>
        <v/>
      </c>
    </row>
    <row r="55">
      <c r="A55">
        <f>IF(Clientes!A51="","",Clientes!A51)</f>
        <v/>
      </c>
      <c r="B55" s="3">
        <f>IF($A55="","",SUMIFS(Facturas!$G$2:$G$301,Facturas!$A$2:$A$301,$A55,Facturas!$H$2:$H$301,"0"))</f>
        <v/>
      </c>
      <c r="C55" s="3">
        <f>IF($A55="","",SUMIFS(Facturas!$G$2:$G$301,Facturas!$A$2:$A$301,$A55,Facturas!$H$2:$H$301,"&gt;=1",Facturas!$H$2:$H$301,"&lt;=30"))</f>
        <v/>
      </c>
      <c r="D55" s="3">
        <f>IF($A55="","",SUMIFS(Facturas!$G$2:$G$301,Facturas!$A$2:$A$301,$A55,Facturas!$H$2:$H$301,"&gt;=31",Facturas!$H$2:$H$301,"&lt;=60"))</f>
        <v/>
      </c>
      <c r="E55" s="3">
        <f>IF($A55="","",SUMIFS(Facturas!$G$2:$G$301,Facturas!$A$2:$A$301,$A55,Facturas!$H$2:$H$301,"&gt;=61",Facturas!$H$2:$H$301,"&lt;=90"))</f>
        <v/>
      </c>
      <c r="F55" s="3">
        <f>IF($A55="","",SUMIFS(Facturas!$G$2:$G$301,Facturas!$A$2:$A$301,$A55,Facturas!$H$2:$H$301,"&gt;90"))</f>
        <v/>
      </c>
      <c r="G55" s="3">
        <f>IF($A55="","",SUM(B55:F55))</f>
        <v/>
      </c>
    </row>
    <row r="56">
      <c r="A56">
        <f>IF(Clientes!A52="","",Clientes!A52)</f>
        <v/>
      </c>
      <c r="B56" s="3">
        <f>IF($A56="","",SUMIFS(Facturas!$G$2:$G$301,Facturas!$A$2:$A$301,$A56,Facturas!$H$2:$H$301,"0"))</f>
        <v/>
      </c>
      <c r="C56" s="3">
        <f>IF($A56="","",SUMIFS(Facturas!$G$2:$G$301,Facturas!$A$2:$A$301,$A56,Facturas!$H$2:$H$301,"&gt;=1",Facturas!$H$2:$H$301,"&lt;=30"))</f>
        <v/>
      </c>
      <c r="D56" s="3">
        <f>IF($A56="","",SUMIFS(Facturas!$G$2:$G$301,Facturas!$A$2:$A$301,$A56,Facturas!$H$2:$H$301,"&gt;=31",Facturas!$H$2:$H$301,"&lt;=60"))</f>
        <v/>
      </c>
      <c r="E56" s="3">
        <f>IF($A56="","",SUMIFS(Facturas!$G$2:$G$301,Facturas!$A$2:$A$301,$A56,Facturas!$H$2:$H$301,"&gt;=61",Facturas!$H$2:$H$301,"&lt;=90"))</f>
        <v/>
      </c>
      <c r="F56" s="3">
        <f>IF($A56="","",SUMIFS(Facturas!$G$2:$G$301,Facturas!$A$2:$A$301,$A56,Facturas!$H$2:$H$301,"&gt;90"))</f>
        <v/>
      </c>
      <c r="G56" s="3">
        <f>IF($A56="","",SUM(B56:F56))</f>
        <v/>
      </c>
    </row>
    <row r="57">
      <c r="A57">
        <f>IF(Clientes!A53="","",Clientes!A53)</f>
        <v/>
      </c>
      <c r="B57" s="3">
        <f>IF($A57="","",SUMIFS(Facturas!$G$2:$G$301,Facturas!$A$2:$A$301,$A57,Facturas!$H$2:$H$301,"0"))</f>
        <v/>
      </c>
      <c r="C57" s="3">
        <f>IF($A57="","",SUMIFS(Facturas!$G$2:$G$301,Facturas!$A$2:$A$301,$A57,Facturas!$H$2:$H$301,"&gt;=1",Facturas!$H$2:$H$301,"&lt;=30"))</f>
        <v/>
      </c>
      <c r="D57" s="3">
        <f>IF($A57="","",SUMIFS(Facturas!$G$2:$G$301,Facturas!$A$2:$A$301,$A57,Facturas!$H$2:$H$301,"&gt;=31",Facturas!$H$2:$H$301,"&lt;=60"))</f>
        <v/>
      </c>
      <c r="E57" s="3">
        <f>IF($A57="","",SUMIFS(Facturas!$G$2:$G$301,Facturas!$A$2:$A$301,$A57,Facturas!$H$2:$H$301,"&gt;=61",Facturas!$H$2:$H$301,"&lt;=90"))</f>
        <v/>
      </c>
      <c r="F57" s="3">
        <f>IF($A57="","",SUMIFS(Facturas!$G$2:$G$301,Facturas!$A$2:$A$301,$A57,Facturas!$H$2:$H$301,"&gt;90"))</f>
        <v/>
      </c>
      <c r="G57" s="3">
        <f>IF($A57="","",SUM(B57:F57))</f>
        <v/>
      </c>
    </row>
    <row r="58">
      <c r="A58">
        <f>IF(Clientes!A54="","",Clientes!A54)</f>
        <v/>
      </c>
      <c r="B58" s="3">
        <f>IF($A58="","",SUMIFS(Facturas!$G$2:$G$301,Facturas!$A$2:$A$301,$A58,Facturas!$H$2:$H$301,"0"))</f>
        <v/>
      </c>
      <c r="C58" s="3">
        <f>IF($A58="","",SUMIFS(Facturas!$G$2:$G$301,Facturas!$A$2:$A$301,$A58,Facturas!$H$2:$H$301,"&gt;=1",Facturas!$H$2:$H$301,"&lt;=30"))</f>
        <v/>
      </c>
      <c r="D58" s="3">
        <f>IF($A58="","",SUMIFS(Facturas!$G$2:$G$301,Facturas!$A$2:$A$301,$A58,Facturas!$H$2:$H$301,"&gt;=31",Facturas!$H$2:$H$301,"&lt;=60"))</f>
        <v/>
      </c>
      <c r="E58" s="3">
        <f>IF($A58="","",SUMIFS(Facturas!$G$2:$G$301,Facturas!$A$2:$A$301,$A58,Facturas!$H$2:$H$301,"&gt;=61",Facturas!$H$2:$H$301,"&lt;=90"))</f>
        <v/>
      </c>
      <c r="F58" s="3">
        <f>IF($A58="","",SUMIFS(Facturas!$G$2:$G$301,Facturas!$A$2:$A$301,$A58,Facturas!$H$2:$H$301,"&gt;90"))</f>
        <v/>
      </c>
      <c r="G58" s="3">
        <f>IF($A58="","",SUM(B58:F58))</f>
        <v/>
      </c>
    </row>
    <row r="59">
      <c r="A59">
        <f>IF(Clientes!A55="","",Clientes!A55)</f>
        <v/>
      </c>
      <c r="B59" s="3">
        <f>IF($A59="","",SUMIFS(Facturas!$G$2:$G$301,Facturas!$A$2:$A$301,$A59,Facturas!$H$2:$H$301,"0"))</f>
        <v/>
      </c>
      <c r="C59" s="3">
        <f>IF($A59="","",SUMIFS(Facturas!$G$2:$G$301,Facturas!$A$2:$A$301,$A59,Facturas!$H$2:$H$301,"&gt;=1",Facturas!$H$2:$H$301,"&lt;=30"))</f>
        <v/>
      </c>
      <c r="D59" s="3">
        <f>IF($A59="","",SUMIFS(Facturas!$G$2:$G$301,Facturas!$A$2:$A$301,$A59,Facturas!$H$2:$H$301,"&gt;=31",Facturas!$H$2:$H$301,"&lt;=60"))</f>
        <v/>
      </c>
      <c r="E59" s="3">
        <f>IF($A59="","",SUMIFS(Facturas!$G$2:$G$301,Facturas!$A$2:$A$301,$A59,Facturas!$H$2:$H$301,"&gt;=61",Facturas!$H$2:$H$301,"&lt;=90"))</f>
        <v/>
      </c>
      <c r="F59" s="3">
        <f>IF($A59="","",SUMIFS(Facturas!$G$2:$G$301,Facturas!$A$2:$A$301,$A59,Facturas!$H$2:$H$301,"&gt;90"))</f>
        <v/>
      </c>
      <c r="G59" s="3">
        <f>IF($A59="","",SUM(B59:F59))</f>
        <v/>
      </c>
    </row>
    <row r="60">
      <c r="A60">
        <f>IF(Clientes!A56="","",Clientes!A56)</f>
        <v/>
      </c>
      <c r="B60" s="3">
        <f>IF($A60="","",SUMIFS(Facturas!$G$2:$G$301,Facturas!$A$2:$A$301,$A60,Facturas!$H$2:$H$301,"0"))</f>
        <v/>
      </c>
      <c r="C60" s="3">
        <f>IF($A60="","",SUMIFS(Facturas!$G$2:$G$301,Facturas!$A$2:$A$301,$A60,Facturas!$H$2:$H$301,"&gt;=1",Facturas!$H$2:$H$301,"&lt;=30"))</f>
        <v/>
      </c>
      <c r="D60" s="3">
        <f>IF($A60="","",SUMIFS(Facturas!$G$2:$G$301,Facturas!$A$2:$A$301,$A60,Facturas!$H$2:$H$301,"&gt;=31",Facturas!$H$2:$H$301,"&lt;=60"))</f>
        <v/>
      </c>
      <c r="E60" s="3">
        <f>IF($A60="","",SUMIFS(Facturas!$G$2:$G$301,Facturas!$A$2:$A$301,$A60,Facturas!$H$2:$H$301,"&gt;=61",Facturas!$H$2:$H$301,"&lt;=90"))</f>
        <v/>
      </c>
      <c r="F60" s="3">
        <f>IF($A60="","",SUMIFS(Facturas!$G$2:$G$301,Facturas!$A$2:$A$301,$A60,Facturas!$H$2:$H$301,"&gt;90"))</f>
        <v/>
      </c>
      <c r="G60" s="3">
        <f>IF($A60="","",SUM(B60:F60))</f>
        <v/>
      </c>
    </row>
    <row r="61">
      <c r="A61">
        <f>IF(Clientes!A57="","",Clientes!A57)</f>
        <v/>
      </c>
      <c r="B61" s="3">
        <f>IF($A61="","",SUMIFS(Facturas!$G$2:$G$301,Facturas!$A$2:$A$301,$A61,Facturas!$H$2:$H$301,"0"))</f>
        <v/>
      </c>
      <c r="C61" s="3">
        <f>IF($A61="","",SUMIFS(Facturas!$G$2:$G$301,Facturas!$A$2:$A$301,$A61,Facturas!$H$2:$H$301,"&gt;=1",Facturas!$H$2:$H$301,"&lt;=30"))</f>
        <v/>
      </c>
      <c r="D61" s="3">
        <f>IF($A61="","",SUMIFS(Facturas!$G$2:$G$301,Facturas!$A$2:$A$301,$A61,Facturas!$H$2:$H$301,"&gt;=31",Facturas!$H$2:$H$301,"&lt;=60"))</f>
        <v/>
      </c>
      <c r="E61" s="3">
        <f>IF($A61="","",SUMIFS(Facturas!$G$2:$G$301,Facturas!$A$2:$A$301,$A61,Facturas!$H$2:$H$301,"&gt;=61",Facturas!$H$2:$H$301,"&lt;=90"))</f>
        <v/>
      </c>
      <c r="F61" s="3">
        <f>IF($A61="","",SUMIFS(Facturas!$G$2:$G$301,Facturas!$A$2:$A$301,$A61,Facturas!$H$2:$H$301,"&gt;90"))</f>
        <v/>
      </c>
      <c r="G61" s="3">
        <f>IF($A61="","",SUM(B61:F61))</f>
        <v/>
      </c>
    </row>
    <row r="62">
      <c r="A62">
        <f>IF(Clientes!A58="","",Clientes!A58)</f>
        <v/>
      </c>
      <c r="B62" s="3">
        <f>IF($A62="","",SUMIFS(Facturas!$G$2:$G$301,Facturas!$A$2:$A$301,$A62,Facturas!$H$2:$H$301,"0"))</f>
        <v/>
      </c>
      <c r="C62" s="3">
        <f>IF($A62="","",SUMIFS(Facturas!$G$2:$G$301,Facturas!$A$2:$A$301,$A62,Facturas!$H$2:$H$301,"&gt;=1",Facturas!$H$2:$H$301,"&lt;=30"))</f>
        <v/>
      </c>
      <c r="D62" s="3">
        <f>IF($A62="","",SUMIFS(Facturas!$G$2:$G$301,Facturas!$A$2:$A$301,$A62,Facturas!$H$2:$H$301,"&gt;=31",Facturas!$H$2:$H$301,"&lt;=60"))</f>
        <v/>
      </c>
      <c r="E62" s="3">
        <f>IF($A62="","",SUMIFS(Facturas!$G$2:$G$301,Facturas!$A$2:$A$301,$A62,Facturas!$H$2:$H$301,"&gt;=61",Facturas!$H$2:$H$301,"&lt;=90"))</f>
        <v/>
      </c>
      <c r="F62" s="3">
        <f>IF($A62="","",SUMIFS(Facturas!$G$2:$G$301,Facturas!$A$2:$A$301,$A62,Facturas!$H$2:$H$301,"&gt;90"))</f>
        <v/>
      </c>
      <c r="G62" s="3">
        <f>IF($A62="","",SUM(B62:F62))</f>
        <v/>
      </c>
    </row>
    <row r="63">
      <c r="A63">
        <f>IF(Clientes!A59="","",Clientes!A59)</f>
        <v/>
      </c>
      <c r="B63" s="3">
        <f>IF($A63="","",SUMIFS(Facturas!$G$2:$G$301,Facturas!$A$2:$A$301,$A63,Facturas!$H$2:$H$301,"0"))</f>
        <v/>
      </c>
      <c r="C63" s="3">
        <f>IF($A63="","",SUMIFS(Facturas!$G$2:$G$301,Facturas!$A$2:$A$301,$A63,Facturas!$H$2:$H$301,"&gt;=1",Facturas!$H$2:$H$301,"&lt;=30"))</f>
        <v/>
      </c>
      <c r="D63" s="3">
        <f>IF($A63="","",SUMIFS(Facturas!$G$2:$G$301,Facturas!$A$2:$A$301,$A63,Facturas!$H$2:$H$301,"&gt;=31",Facturas!$H$2:$H$301,"&lt;=60"))</f>
        <v/>
      </c>
      <c r="E63" s="3">
        <f>IF($A63="","",SUMIFS(Facturas!$G$2:$G$301,Facturas!$A$2:$A$301,$A63,Facturas!$H$2:$H$301,"&gt;=61",Facturas!$H$2:$H$301,"&lt;=90"))</f>
        <v/>
      </c>
      <c r="F63" s="3">
        <f>IF($A63="","",SUMIFS(Facturas!$G$2:$G$301,Facturas!$A$2:$A$301,$A63,Facturas!$H$2:$H$301,"&gt;90"))</f>
        <v/>
      </c>
      <c r="G63" s="3">
        <f>IF($A63="","",SUM(B63:F63))</f>
        <v/>
      </c>
    </row>
    <row r="64">
      <c r="A64">
        <f>IF(Clientes!A60="","",Clientes!A60)</f>
        <v/>
      </c>
      <c r="B64" s="3">
        <f>IF($A64="","",SUMIFS(Facturas!$G$2:$G$301,Facturas!$A$2:$A$301,$A64,Facturas!$H$2:$H$301,"0"))</f>
        <v/>
      </c>
      <c r="C64" s="3">
        <f>IF($A64="","",SUMIFS(Facturas!$G$2:$G$301,Facturas!$A$2:$A$301,$A64,Facturas!$H$2:$H$301,"&gt;=1",Facturas!$H$2:$H$301,"&lt;=30"))</f>
        <v/>
      </c>
      <c r="D64" s="3">
        <f>IF($A64="","",SUMIFS(Facturas!$G$2:$G$301,Facturas!$A$2:$A$301,$A64,Facturas!$H$2:$H$301,"&gt;=31",Facturas!$H$2:$H$301,"&lt;=60"))</f>
        <v/>
      </c>
      <c r="E64" s="3">
        <f>IF($A64="","",SUMIFS(Facturas!$G$2:$G$301,Facturas!$A$2:$A$301,$A64,Facturas!$H$2:$H$301,"&gt;=61",Facturas!$H$2:$H$301,"&lt;=90"))</f>
        <v/>
      </c>
      <c r="F64" s="3">
        <f>IF($A64="","",SUMIFS(Facturas!$G$2:$G$301,Facturas!$A$2:$A$301,$A64,Facturas!$H$2:$H$301,"&gt;90"))</f>
        <v/>
      </c>
      <c r="G64" s="3">
        <f>IF($A64="","",SUM(B64:F64))</f>
        <v/>
      </c>
    </row>
    <row r="65">
      <c r="A65">
        <f>IF(Clientes!A61="","",Clientes!A61)</f>
        <v/>
      </c>
      <c r="B65" s="3">
        <f>IF($A65="","",SUMIFS(Facturas!$G$2:$G$301,Facturas!$A$2:$A$301,$A65,Facturas!$H$2:$H$301,"0"))</f>
        <v/>
      </c>
      <c r="C65" s="3">
        <f>IF($A65="","",SUMIFS(Facturas!$G$2:$G$301,Facturas!$A$2:$A$301,$A65,Facturas!$H$2:$H$301,"&gt;=1",Facturas!$H$2:$H$301,"&lt;=30"))</f>
        <v/>
      </c>
      <c r="D65" s="3">
        <f>IF($A65="","",SUMIFS(Facturas!$G$2:$G$301,Facturas!$A$2:$A$301,$A65,Facturas!$H$2:$H$301,"&gt;=31",Facturas!$H$2:$H$301,"&lt;=60"))</f>
        <v/>
      </c>
      <c r="E65" s="3">
        <f>IF($A65="","",SUMIFS(Facturas!$G$2:$G$301,Facturas!$A$2:$A$301,$A65,Facturas!$H$2:$H$301,"&gt;=61",Facturas!$H$2:$H$301,"&lt;=90"))</f>
        <v/>
      </c>
      <c r="F65" s="3">
        <f>IF($A65="","",SUMIFS(Facturas!$G$2:$G$301,Facturas!$A$2:$A$301,$A65,Facturas!$H$2:$H$301,"&gt;90"))</f>
        <v/>
      </c>
      <c r="G65" s="3">
        <f>IF($A65="","",SUM(B65:F65))</f>
        <v/>
      </c>
    </row>
    <row r="66">
      <c r="A66" s="7" t="inlineStr">
        <is>
          <t>Total cartera</t>
        </is>
      </c>
      <c r="B66" s="8">
        <f>SUM(B6:B65)</f>
        <v/>
      </c>
      <c r="C66" s="8">
        <f>SUM(C6:C65)</f>
        <v/>
      </c>
      <c r="D66" s="8">
        <f>SUM(D6:D65)</f>
        <v/>
      </c>
      <c r="E66" s="8">
        <f>SUM(E6:E65)</f>
        <v/>
      </c>
      <c r="F66" s="8">
        <f>SUM(F6:F65)</f>
        <v/>
      </c>
      <c r="G66" s="8">
        <f>SUM(G6:G65)</f>
        <v/>
      </c>
    </row>
    <row r="67">
      <c r="A67" s="7" t="inlineStr">
        <is>
          <t>Porcentaje</t>
        </is>
      </c>
      <c r="B67" s="9">
        <f>IF($G$66=0,0,B66/$G$66)</f>
        <v/>
      </c>
      <c r="C67" s="9">
        <f>IF($G$66=0,0,C66/$G$66)</f>
        <v/>
      </c>
      <c r="D67" s="9">
        <f>IF($G$66=0,0,D66/$G$66)</f>
        <v/>
      </c>
      <c r="E67" s="9">
        <f>IF($G$66=0,0,E66/$G$66)</f>
        <v/>
      </c>
      <c r="F67" s="9">
        <f>IF($G$66=0,0,F66/$G$66)</f>
        <v/>
      </c>
      <c r="G67" s="9">
        <f>IF($G$66=0,0,G66/$G$66)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</cols>
  <sheetData>
    <row r="1">
      <c r="A1" s="7" t="inlineStr">
        <is>
          <t>Fecha de corte</t>
        </is>
      </c>
      <c r="B1" s="4">
        <f>TODAY()</f>
        <v/>
      </c>
      <c r="C1" s="10" t="inlineStr">
        <is>
          <t>Es hoy. Escribe otra fecha para ver la cartera a un corte pasado.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1" t="inlineStr">
        <is>
          <t>Cómo se usa esta hoja</t>
        </is>
      </c>
    </row>
    <row r="3" ht="15" customHeight="1">
      <c r="A3" s="12" t="inlineStr">
        <is>
          <t>Tres pestañas que trabajan juntas:</t>
        </is>
      </c>
    </row>
    <row r="4" ht="15" customHeight="1">
      <c r="A4" s="12" t="inlineStr">
        <is>
          <t xml:space="preserve">  Clientes: una fila por cliente, con su NIT o cédula. El saldo y el estatus se calculan solos.</t>
        </is>
      </c>
    </row>
    <row r="5" ht="30" customHeight="1">
      <c r="A5" s="12" t="inlineStr">
        <is>
          <t xml:space="preserve">  Facturas: una fila por factura o cuenta de cobro, con su fecha de vencimiento. Es donde trabajas.</t>
        </is>
      </c>
    </row>
    <row r="6" ht="30" customHeight="1">
      <c r="A6" s="12" t="inlineStr">
        <is>
          <t xml:space="preserve">  Edades: la cartera de cada cliente repartida en corriente, 1 a 30, 31 a 60, 61 a 90 y más de 90</t>
        </is>
      </c>
    </row>
    <row r="7" ht="15" customHeight="1">
      <c r="A7" s="12" t="inlineStr">
        <is>
          <t xml:space="preserve">  días, con el total y el porcentaje de cada tramo. No se escribe nada en ella.</t>
        </is>
      </c>
    </row>
    <row r="8" ht="15" customHeight="1">
      <c r="A8" s="12" t="inlineStr"/>
    </row>
    <row r="9" ht="30" customHeight="1">
      <c r="A9" s="12" t="inlineStr">
        <is>
          <t>Los días vencidos se cuentan desde la fecha de vencimiento hasta la fecha de corte de Ajustes, que</t>
        </is>
      </c>
    </row>
    <row r="10" ht="15" customHeight="1">
      <c r="A10" s="12" t="inlineStr">
        <is>
          <t>es la de hoy. Una factura con saldo en cero sale como Pagada y deja de contar.</t>
        </is>
      </c>
    </row>
    <row r="11" ht="15" customHeight="1">
      <c r="A11" s="12" t="inlineStr"/>
    </row>
    <row r="12" ht="30" customHeight="1">
      <c r="A12" s="12" t="inlineStr">
        <is>
          <t>Las columnas de gestión (último contacto, canal, compromiso y su fecha) son las que se revisan en la</t>
        </is>
      </c>
    </row>
    <row r="13" ht="30" customHeight="1">
      <c r="A13" s="12" t="inlineStr">
        <is>
          <t>reunión de cartera: qué se habló, por dónde, y qué prometió el cliente. Un compromiso sin fecha no es</t>
        </is>
      </c>
    </row>
    <row r="14" ht="15" customHeight="1">
      <c r="A14" s="12" t="inlineStr">
        <is>
          <t>compromiso.</t>
        </is>
      </c>
    </row>
    <row r="15" ht="15" customHeight="1">
      <c r="A15" s="12" t="inlineStr"/>
    </row>
    <row r="16" ht="15" customHeight="1">
      <c r="A16" s="12" t="inlineStr">
        <is>
          <t>Los valores van en pesos colombianos, sin centavos. Los teléfonos, con +57: así Makatea los</t>
        </is>
      </c>
    </row>
    <row r="17" ht="15" customHeight="1">
      <c r="A17" s="12" t="inlineStr">
        <is>
          <t>reconoce como colombianos.</t>
        </is>
      </c>
    </row>
    <row r="18" ht="15" customHeight="1">
      <c r="A18" s="12" t="inlineStr"/>
    </row>
    <row r="19" ht="30" customHeight="1">
      <c r="A19" s="12" t="inlineStr">
        <is>
          <t>Para subir los clientes a Makatea: pestaña Clientes, Archivo, Guardar como, CSV. Las cinco columnas</t>
        </is>
      </c>
    </row>
    <row r="20" ht="15" customHeight="1">
      <c r="A20" s="12" t="inlineStr">
        <is>
          <t>en verde son las que lee; las demás las guarda como campos tuyos.</t>
        </is>
      </c>
    </row>
    <row r="22">
      <c r="A22" s="10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2026-10-14T00:33:24Z</dcterms:created>
  <dcterms:modified xmlns:dcterms="http://purl.org/dc/terms/" xmlns:xsi="http://www.w3.org/2001/XMLSchema-instance" xsi:type="dcterms:W3CDTF">2026-10-14T00:33:24Z</dcterms:modified>
</cp:coreProperties>
</file>