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Facturas" sheetId="2" state="visible" r:id="rId2"/>
    <sheet xmlns:r="http://schemas.openxmlformats.org/officeDocument/2006/relationships" name="Cobros" sheetId="3" state="visible" r:id="rId3"/>
    <sheet xmlns:r="http://schemas.openxmlformats.org/officeDocument/2006/relationships" name="Por cliente" sheetId="4" state="visible" r:id="rId4"/>
    <sheet xmlns:r="http://schemas.openxmlformats.org/officeDocument/2006/relationships" name="Por mes" sheetId="5" state="visible" r:id="rId5"/>
    <sheet xmlns:r="http://schemas.openxmlformats.org/officeDocument/2006/relationships" name="Ajustes" sheetId="6" state="visible" r:id="rId6"/>
    <sheet xmlns:r="http://schemas.openxmlformats.org/officeDocument/2006/relationships" name="Cómo se us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mmmm yyyy"/>
  </numFmts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color rgb="00FFFFFF"/>
    </font>
    <font>
      <b val="1"/>
    </font>
    <font>
      <b val="1"/>
      <color rgb="000F8B83"/>
    </font>
    <font>
      <i val="1"/>
      <color rgb="006B7A79"/>
      <sz val="9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3" borderId="0" applyAlignment="1" pivotButton="0" quotePrefix="0" xfId="0">
      <alignment vertical="center"/>
    </xf>
    <xf numFmtId="166" fontId="0" fillId="0" borderId="0" pivotButton="0" quotePrefix="0" xfId="0"/>
    <xf numFmtId="0" fontId="0" fillId="3" borderId="0" pivotButton="0" quotePrefix="0" xfId="0"/>
    <xf numFmtId="0" fontId="3" fillId="2" borderId="0" pivotButton="0" quotePrefix="0" xfId="0"/>
    <xf numFmtId="9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9" fontId="5" fillId="0" borderId="0" pivotButton="0" quotePrefix="0" xfId="0"/>
    <xf numFmtId="0" fontId="3" fillId="2" borderId="0" applyAlignment="1" pivotButton="0" quotePrefix="0" xfId="0">
      <alignment vertical="center" wrapText="1"/>
    </xf>
    <xf numFmtId="167" fontId="0" fillId="0" borderId="0" pivotButton="0" quotePrefix="0" xfId="0"/>
    <xf numFmtId="0" fontId="6" fillId="0" borderId="0" pivotButton="0" quotePrefix="0" xfId="0"/>
    <xf numFmtId="1" fontId="0" fillId="3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6" customWidth="1" min="3" max="3"/>
    <col width="14" customWidth="1" min="4" max="4"/>
    <col width="11" customWidth="1" min="5" max="5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</row>
    <row r="2">
      <c r="A2" t="inlineStr">
        <is>
          <t>Reformas Ébano S.L.</t>
        </is>
      </c>
      <c r="B2" t="inlineStr">
        <is>
          <t>+34 612 345 678</t>
        </is>
      </c>
      <c r="C2" t="inlineStr">
        <is>
          <t>administracion@ejemplo.com</t>
        </is>
      </c>
      <c r="D2" s="2">
        <f>IF(A2="","",SUMIF(Facturas!$B$2:$B$301,A2,Facturas!$I$2:$I$301))</f>
        <v/>
      </c>
      <c r="E2">
        <f>IF(A2="","",IF(SUMIFS(Facturas!$I$2:$I$301,Facturas!$B$2:$B$301,A2,Facturas!$J$2:$J$301,"&gt;0")&gt;0,"vencido","activo"))</f>
        <v/>
      </c>
    </row>
    <row r="3">
      <c r="A3" t="inlineStr">
        <is>
          <t>Clínica Dental Arce</t>
        </is>
      </c>
      <c r="B3" t="inlineStr">
        <is>
          <t>+34 623 456 789</t>
        </is>
      </c>
      <c r="C3" t="inlineStr">
        <is>
          <t>pagos.arce@ejemplo.com</t>
        </is>
      </c>
      <c r="D3" s="2">
        <f>IF(A3="","",SUMIF(Facturas!$B$2:$B$301,A3,Facturas!$I$2:$I$301))</f>
        <v/>
      </c>
      <c r="E3">
        <f>IF(A3="","",IF(SUMIFS(Facturas!$I$2:$I$301,Facturas!$B$2:$B$301,A3,Facturas!$J$2:$J$301,"&gt;0")&gt;0,"vencido","activo"))</f>
        <v/>
      </c>
    </row>
    <row r="4">
      <c r="A4" t="inlineStr">
        <is>
          <t>Hostal Las Dunas</t>
        </is>
      </c>
      <c r="B4" t="inlineStr">
        <is>
          <t>+34 634 567 890</t>
        </is>
      </c>
      <c r="C4" t="inlineStr">
        <is>
          <t>reservas.dunas@ejemplo.com</t>
        </is>
      </c>
      <c r="D4" s="2">
        <f>IF(A4="","",SUMIF(Facturas!$B$2:$B$301,A4,Facturas!$I$2:$I$301))</f>
        <v/>
      </c>
      <c r="E4">
        <f>IF(A4="","",IF(SUMIFS(Facturas!$I$2:$I$301,Facturas!$B$2:$B$301,A4,Facturas!$J$2:$J$301,"&gt;0")&gt;0,"vencido","activo"))</f>
        <v/>
      </c>
    </row>
    <row r="5">
      <c r="A5" t="inlineStr">
        <is>
          <t>Lucía Prieto Gómez</t>
        </is>
      </c>
      <c r="B5" t="inlineStr">
        <is>
          <t>+34 645 678 901</t>
        </is>
      </c>
      <c r="C5" t="inlineStr">
        <is>
          <t>lucia.prieto@ejemplo.com</t>
        </is>
      </c>
      <c r="D5" s="2">
        <f>IF(A5="","",SUMIF(Facturas!$B$2:$B$301,A5,Facturas!$I$2:$I$301))</f>
        <v/>
      </c>
      <c r="E5">
        <f>IF(A5="","",IF(SUMIFS(Facturas!$I$2:$I$301,Facturas!$B$2:$B$301,A5,Facturas!$J$2:$J$301,"&gt;0")&gt;0,"vencido","activo"))</f>
        <v/>
      </c>
    </row>
    <row r="6">
      <c r="A6" t="inlineStr">
        <is>
          <t>Talleres Ondarra S.L.</t>
        </is>
      </c>
      <c r="B6" t="inlineStr">
        <is>
          <t>+34 656 789 012</t>
        </is>
      </c>
      <c r="C6" t="inlineStr">
        <is>
          <t>facturas.ondarra@ejemplo.com</t>
        </is>
      </c>
      <c r="D6" s="2">
        <f>IF(A6="","",SUMIF(Facturas!$B$2:$B$301,A6,Facturas!$I$2:$I$301))</f>
        <v/>
      </c>
      <c r="E6">
        <f>IF(A6="","",IF(SUMIFS(Facturas!$I$2:$I$301,Facturas!$B$2:$B$301,A6,Facturas!$J$2:$J$301,"&gt;0")&gt;0,"vencido","activo"))</f>
        <v/>
      </c>
    </row>
    <row r="7">
      <c r="D7" s="2">
        <f>IF(A7="","",SUMIF(Facturas!$B$2:$B$301,A7,Facturas!$I$2:$I$301))</f>
        <v/>
      </c>
      <c r="E7">
        <f>IF(A7="","",IF(SUMIFS(Facturas!$I$2:$I$301,Facturas!$B$2:$B$301,A7,Facturas!$J$2:$J$301,"&gt;0")&gt;0,"vencido","activo"))</f>
        <v/>
      </c>
    </row>
    <row r="8">
      <c r="D8" s="2">
        <f>IF(A8="","",SUMIF(Facturas!$B$2:$B$301,A8,Facturas!$I$2:$I$301))</f>
        <v/>
      </c>
      <c r="E8">
        <f>IF(A8="","",IF(SUMIFS(Facturas!$I$2:$I$301,Facturas!$B$2:$B$301,A8,Facturas!$J$2:$J$301,"&gt;0")&gt;0,"vencido","activo"))</f>
        <v/>
      </c>
    </row>
    <row r="9">
      <c r="D9" s="2">
        <f>IF(A9="","",SUMIF(Facturas!$B$2:$B$301,A9,Facturas!$I$2:$I$301))</f>
        <v/>
      </c>
      <c r="E9">
        <f>IF(A9="","",IF(SUMIFS(Facturas!$I$2:$I$301,Facturas!$B$2:$B$301,A9,Facturas!$J$2:$J$301,"&gt;0")&gt;0,"vencido","activo"))</f>
        <v/>
      </c>
    </row>
    <row r="10">
      <c r="D10" s="2">
        <f>IF(A10="","",SUMIF(Facturas!$B$2:$B$301,A10,Facturas!$I$2:$I$301))</f>
        <v/>
      </c>
      <c r="E10">
        <f>IF(A10="","",IF(SUMIFS(Facturas!$I$2:$I$301,Facturas!$B$2:$B$301,A10,Facturas!$J$2:$J$301,"&gt;0")&gt;0,"vencido","activo"))</f>
        <v/>
      </c>
    </row>
    <row r="11">
      <c r="D11" s="2">
        <f>IF(A11="","",SUMIF(Facturas!$B$2:$B$301,A11,Facturas!$I$2:$I$301))</f>
        <v/>
      </c>
      <c r="E11">
        <f>IF(A11="","",IF(SUMIFS(Facturas!$I$2:$I$301,Facturas!$B$2:$B$301,A11,Facturas!$J$2:$J$301,"&gt;0")&gt;0,"vencido","activo"))</f>
        <v/>
      </c>
    </row>
    <row r="12">
      <c r="D12" s="2">
        <f>IF(A12="","",SUMIF(Facturas!$B$2:$B$301,A12,Facturas!$I$2:$I$301))</f>
        <v/>
      </c>
      <c r="E12">
        <f>IF(A12="","",IF(SUMIFS(Facturas!$I$2:$I$301,Facturas!$B$2:$B$301,A12,Facturas!$J$2:$J$301,"&gt;0")&gt;0,"vencido","activo"))</f>
        <v/>
      </c>
    </row>
    <row r="13">
      <c r="D13" s="2">
        <f>IF(A13="","",SUMIF(Facturas!$B$2:$B$301,A13,Facturas!$I$2:$I$301))</f>
        <v/>
      </c>
      <c r="E13">
        <f>IF(A13="","",IF(SUMIFS(Facturas!$I$2:$I$301,Facturas!$B$2:$B$301,A13,Facturas!$J$2:$J$301,"&gt;0")&gt;0,"vencido","activo"))</f>
        <v/>
      </c>
    </row>
    <row r="14">
      <c r="D14" s="2">
        <f>IF(A14="","",SUMIF(Facturas!$B$2:$B$301,A14,Facturas!$I$2:$I$301))</f>
        <v/>
      </c>
      <c r="E14">
        <f>IF(A14="","",IF(SUMIFS(Facturas!$I$2:$I$301,Facturas!$B$2:$B$301,A14,Facturas!$J$2:$J$301,"&gt;0")&gt;0,"vencido","activo"))</f>
        <v/>
      </c>
    </row>
    <row r="15">
      <c r="D15" s="2">
        <f>IF(A15="","",SUMIF(Facturas!$B$2:$B$301,A15,Facturas!$I$2:$I$301))</f>
        <v/>
      </c>
      <c r="E15">
        <f>IF(A15="","",IF(SUMIFS(Facturas!$I$2:$I$301,Facturas!$B$2:$B$301,A15,Facturas!$J$2:$J$301,"&gt;0")&gt;0,"vencido","activo"))</f>
        <v/>
      </c>
    </row>
    <row r="16">
      <c r="D16" s="2">
        <f>IF(A16="","",SUMIF(Facturas!$B$2:$B$301,A16,Facturas!$I$2:$I$301))</f>
        <v/>
      </c>
      <c r="E16">
        <f>IF(A16="","",IF(SUMIFS(Facturas!$I$2:$I$301,Facturas!$B$2:$B$301,A16,Facturas!$J$2:$J$301,"&gt;0")&gt;0,"vencido","activo"))</f>
        <v/>
      </c>
    </row>
    <row r="17">
      <c r="D17" s="2">
        <f>IF(A17="","",SUMIF(Facturas!$B$2:$B$301,A17,Facturas!$I$2:$I$301))</f>
        <v/>
      </c>
      <c r="E17">
        <f>IF(A17="","",IF(SUMIFS(Facturas!$I$2:$I$301,Facturas!$B$2:$B$301,A17,Facturas!$J$2:$J$301,"&gt;0")&gt;0,"vencido","activo"))</f>
        <v/>
      </c>
    </row>
    <row r="18">
      <c r="D18" s="2">
        <f>IF(A18="","",SUMIF(Facturas!$B$2:$B$301,A18,Facturas!$I$2:$I$301))</f>
        <v/>
      </c>
      <c r="E18">
        <f>IF(A18="","",IF(SUMIFS(Facturas!$I$2:$I$301,Facturas!$B$2:$B$301,A18,Facturas!$J$2:$J$301,"&gt;0")&gt;0,"vencido","activo"))</f>
        <v/>
      </c>
    </row>
    <row r="19">
      <c r="D19" s="2">
        <f>IF(A19="","",SUMIF(Facturas!$B$2:$B$301,A19,Facturas!$I$2:$I$301))</f>
        <v/>
      </c>
      <c r="E19">
        <f>IF(A19="","",IF(SUMIFS(Facturas!$I$2:$I$301,Facturas!$B$2:$B$301,A19,Facturas!$J$2:$J$301,"&gt;0")&gt;0,"vencido","activo"))</f>
        <v/>
      </c>
    </row>
    <row r="20">
      <c r="D20" s="2">
        <f>IF(A20="","",SUMIF(Facturas!$B$2:$B$301,A20,Facturas!$I$2:$I$301))</f>
        <v/>
      </c>
      <c r="E20">
        <f>IF(A20="","",IF(SUMIFS(Facturas!$I$2:$I$301,Facturas!$B$2:$B$301,A20,Facturas!$J$2:$J$301,"&gt;0")&gt;0,"vencido","activo"))</f>
        <v/>
      </c>
    </row>
    <row r="21">
      <c r="D21" s="2">
        <f>IF(A21="","",SUMIF(Facturas!$B$2:$B$301,A21,Facturas!$I$2:$I$301))</f>
        <v/>
      </c>
      <c r="E21">
        <f>IF(A21="","",IF(SUMIFS(Facturas!$I$2:$I$301,Facturas!$B$2:$B$301,A21,Facturas!$J$2:$J$301,"&gt;0")&gt;0,"vencido","activo"))</f>
        <v/>
      </c>
    </row>
    <row r="22">
      <c r="D22" s="2">
        <f>IF(A22="","",SUMIF(Facturas!$B$2:$B$301,A22,Facturas!$I$2:$I$301))</f>
        <v/>
      </c>
      <c r="E22">
        <f>IF(A22="","",IF(SUMIFS(Facturas!$I$2:$I$301,Facturas!$B$2:$B$301,A22,Facturas!$J$2:$J$301,"&gt;0")&gt;0,"vencido","activo"))</f>
        <v/>
      </c>
    </row>
    <row r="23">
      <c r="D23" s="2">
        <f>IF(A23="","",SUMIF(Facturas!$B$2:$B$301,A23,Facturas!$I$2:$I$301))</f>
        <v/>
      </c>
      <c r="E23">
        <f>IF(A23="","",IF(SUMIFS(Facturas!$I$2:$I$301,Facturas!$B$2:$B$301,A23,Facturas!$J$2:$J$301,"&gt;0")&gt;0,"vencido","activo"))</f>
        <v/>
      </c>
    </row>
    <row r="24">
      <c r="D24" s="2">
        <f>IF(A24="","",SUMIF(Facturas!$B$2:$B$301,A24,Facturas!$I$2:$I$301))</f>
        <v/>
      </c>
      <c r="E24">
        <f>IF(A24="","",IF(SUMIFS(Facturas!$I$2:$I$301,Facturas!$B$2:$B$301,A24,Facturas!$J$2:$J$301,"&gt;0")&gt;0,"vencido","activo"))</f>
        <v/>
      </c>
    </row>
    <row r="25">
      <c r="D25" s="2">
        <f>IF(A25="","",SUMIF(Facturas!$B$2:$B$301,A25,Facturas!$I$2:$I$301))</f>
        <v/>
      </c>
      <c r="E25">
        <f>IF(A25="","",IF(SUMIFS(Facturas!$I$2:$I$301,Facturas!$B$2:$B$301,A25,Facturas!$J$2:$J$301,"&gt;0")&gt;0,"vencido","activo"))</f>
        <v/>
      </c>
    </row>
    <row r="26">
      <c r="D26" s="2">
        <f>IF(A26="","",SUMIF(Facturas!$B$2:$B$301,A26,Facturas!$I$2:$I$301))</f>
        <v/>
      </c>
      <c r="E26">
        <f>IF(A26="","",IF(SUMIFS(Facturas!$I$2:$I$301,Facturas!$B$2:$B$301,A26,Facturas!$J$2:$J$301,"&gt;0")&gt;0,"vencido","activo"))</f>
        <v/>
      </c>
    </row>
    <row r="27">
      <c r="D27" s="2">
        <f>IF(A27="","",SUMIF(Facturas!$B$2:$B$301,A27,Facturas!$I$2:$I$301))</f>
        <v/>
      </c>
      <c r="E27">
        <f>IF(A27="","",IF(SUMIFS(Facturas!$I$2:$I$301,Facturas!$B$2:$B$301,A27,Facturas!$J$2:$J$301,"&gt;0")&gt;0,"vencido","activo"))</f>
        <v/>
      </c>
    </row>
    <row r="28">
      <c r="D28" s="2">
        <f>IF(A28="","",SUMIF(Facturas!$B$2:$B$301,A28,Facturas!$I$2:$I$301))</f>
        <v/>
      </c>
      <c r="E28">
        <f>IF(A28="","",IF(SUMIFS(Facturas!$I$2:$I$301,Facturas!$B$2:$B$301,A28,Facturas!$J$2:$J$301,"&gt;0")&gt;0,"vencido","activo"))</f>
        <v/>
      </c>
    </row>
    <row r="29">
      <c r="D29" s="2">
        <f>IF(A29="","",SUMIF(Facturas!$B$2:$B$301,A29,Facturas!$I$2:$I$301))</f>
        <v/>
      </c>
      <c r="E29">
        <f>IF(A29="","",IF(SUMIFS(Facturas!$I$2:$I$301,Facturas!$B$2:$B$301,A29,Facturas!$J$2:$J$301,"&gt;0")&gt;0,"vencido","activo"))</f>
        <v/>
      </c>
    </row>
    <row r="30">
      <c r="D30" s="2">
        <f>IF(A30="","",SUMIF(Facturas!$B$2:$B$301,A30,Facturas!$I$2:$I$301))</f>
        <v/>
      </c>
      <c r="E30">
        <f>IF(A30="","",IF(SUMIFS(Facturas!$I$2:$I$301,Facturas!$B$2:$B$301,A30,Facturas!$J$2:$J$301,"&gt;0")&gt;0,"vencido","activo"))</f>
        <v/>
      </c>
    </row>
    <row r="31">
      <c r="D31" s="2">
        <f>IF(A31="","",SUMIF(Facturas!$B$2:$B$301,A31,Facturas!$I$2:$I$301))</f>
        <v/>
      </c>
      <c r="E31">
        <f>IF(A31="","",IF(SUMIFS(Facturas!$I$2:$I$301,Facturas!$B$2:$B$301,A31,Facturas!$J$2:$J$301,"&gt;0")&gt;0,"vencido","activo"))</f>
        <v/>
      </c>
    </row>
    <row r="32">
      <c r="D32" s="2">
        <f>IF(A32="","",SUMIF(Facturas!$B$2:$B$301,A32,Facturas!$I$2:$I$301))</f>
        <v/>
      </c>
      <c r="E32">
        <f>IF(A32="","",IF(SUMIFS(Facturas!$I$2:$I$301,Facturas!$B$2:$B$301,A32,Facturas!$J$2:$J$301,"&gt;0")&gt;0,"vencido","activo"))</f>
        <v/>
      </c>
    </row>
    <row r="33">
      <c r="D33" s="2">
        <f>IF(A33="","",SUMIF(Facturas!$B$2:$B$301,A33,Facturas!$I$2:$I$301))</f>
        <v/>
      </c>
      <c r="E33">
        <f>IF(A33="","",IF(SUMIFS(Facturas!$I$2:$I$301,Facturas!$B$2:$B$301,A33,Facturas!$J$2:$J$301,"&gt;0")&gt;0,"vencido","activo"))</f>
        <v/>
      </c>
    </row>
    <row r="34">
      <c r="D34" s="2">
        <f>IF(A34="","",SUMIF(Facturas!$B$2:$B$301,A34,Facturas!$I$2:$I$301))</f>
        <v/>
      </c>
      <c r="E34">
        <f>IF(A34="","",IF(SUMIFS(Facturas!$I$2:$I$301,Facturas!$B$2:$B$301,A34,Facturas!$J$2:$J$301,"&gt;0")&gt;0,"vencido","activo"))</f>
        <v/>
      </c>
    </row>
    <row r="35">
      <c r="D35" s="2">
        <f>IF(A35="","",SUMIF(Facturas!$B$2:$B$301,A35,Facturas!$I$2:$I$301))</f>
        <v/>
      </c>
      <c r="E35">
        <f>IF(A35="","",IF(SUMIFS(Facturas!$I$2:$I$301,Facturas!$B$2:$B$301,A35,Facturas!$J$2:$J$301,"&gt;0")&gt;0,"vencido","activo"))</f>
        <v/>
      </c>
    </row>
    <row r="36">
      <c r="D36" s="2">
        <f>IF(A36="","",SUMIF(Facturas!$B$2:$B$301,A36,Facturas!$I$2:$I$301))</f>
        <v/>
      </c>
      <c r="E36">
        <f>IF(A36="","",IF(SUMIFS(Facturas!$I$2:$I$301,Facturas!$B$2:$B$301,A36,Facturas!$J$2:$J$301,"&gt;0")&gt;0,"vencido","activo"))</f>
        <v/>
      </c>
    </row>
    <row r="37">
      <c r="D37" s="2">
        <f>IF(A37="","",SUMIF(Facturas!$B$2:$B$301,A37,Facturas!$I$2:$I$301))</f>
        <v/>
      </c>
      <c r="E37">
        <f>IF(A37="","",IF(SUMIFS(Facturas!$I$2:$I$301,Facturas!$B$2:$B$301,A37,Facturas!$J$2:$J$301,"&gt;0")&gt;0,"vencido","activo"))</f>
        <v/>
      </c>
    </row>
    <row r="38">
      <c r="D38" s="2">
        <f>IF(A38="","",SUMIF(Facturas!$B$2:$B$301,A38,Facturas!$I$2:$I$301))</f>
        <v/>
      </c>
      <c r="E38">
        <f>IF(A38="","",IF(SUMIFS(Facturas!$I$2:$I$301,Facturas!$B$2:$B$301,A38,Facturas!$J$2:$J$301,"&gt;0")&gt;0,"vencido","activo"))</f>
        <v/>
      </c>
    </row>
    <row r="39">
      <c r="D39" s="2">
        <f>IF(A39="","",SUMIF(Facturas!$B$2:$B$301,A39,Facturas!$I$2:$I$301))</f>
        <v/>
      </c>
      <c r="E39">
        <f>IF(A39="","",IF(SUMIFS(Facturas!$I$2:$I$301,Facturas!$B$2:$B$301,A39,Facturas!$J$2:$J$301,"&gt;0")&gt;0,"vencido","activo"))</f>
        <v/>
      </c>
    </row>
    <row r="40">
      <c r="D40" s="2">
        <f>IF(A40="","",SUMIF(Facturas!$B$2:$B$301,A40,Facturas!$I$2:$I$301))</f>
        <v/>
      </c>
      <c r="E40">
        <f>IF(A40="","",IF(SUMIFS(Facturas!$I$2:$I$301,Facturas!$B$2:$B$301,A40,Facturas!$J$2:$J$301,"&gt;0")&gt;0,"vencido","activo"))</f>
        <v/>
      </c>
    </row>
    <row r="41">
      <c r="D41" s="2">
        <f>IF(A41="","",SUMIF(Facturas!$B$2:$B$301,A41,Facturas!$I$2:$I$301))</f>
        <v/>
      </c>
      <c r="E41">
        <f>IF(A41="","",IF(SUMIFS(Facturas!$I$2:$I$301,Facturas!$B$2:$B$301,A41,Facturas!$J$2:$J$301,"&gt;0")&gt;0,"vencido","activo"))</f>
        <v/>
      </c>
    </row>
    <row r="42">
      <c r="D42" s="2">
        <f>IF(A42="","",SUMIF(Facturas!$B$2:$B$301,A42,Facturas!$I$2:$I$301))</f>
        <v/>
      </c>
      <c r="E42">
        <f>IF(A42="","",IF(SUMIFS(Facturas!$I$2:$I$301,Facturas!$B$2:$B$301,A42,Facturas!$J$2:$J$301,"&gt;0")&gt;0,"vencido","activo"))</f>
        <v/>
      </c>
    </row>
    <row r="43">
      <c r="D43" s="2">
        <f>IF(A43="","",SUMIF(Facturas!$B$2:$B$301,A43,Facturas!$I$2:$I$301))</f>
        <v/>
      </c>
      <c r="E43">
        <f>IF(A43="","",IF(SUMIFS(Facturas!$I$2:$I$301,Facturas!$B$2:$B$301,A43,Facturas!$J$2:$J$301,"&gt;0")&gt;0,"vencido","activo"))</f>
        <v/>
      </c>
    </row>
    <row r="44">
      <c r="D44" s="2">
        <f>IF(A44="","",SUMIF(Facturas!$B$2:$B$301,A44,Facturas!$I$2:$I$301))</f>
        <v/>
      </c>
      <c r="E44">
        <f>IF(A44="","",IF(SUMIFS(Facturas!$I$2:$I$301,Facturas!$B$2:$B$301,A44,Facturas!$J$2:$J$301,"&gt;0")&gt;0,"vencido","activo"))</f>
        <v/>
      </c>
    </row>
    <row r="45">
      <c r="D45" s="2">
        <f>IF(A45="","",SUMIF(Facturas!$B$2:$B$301,A45,Facturas!$I$2:$I$301))</f>
        <v/>
      </c>
      <c r="E45">
        <f>IF(A45="","",IF(SUMIFS(Facturas!$I$2:$I$301,Facturas!$B$2:$B$301,A45,Facturas!$J$2:$J$301,"&gt;0")&gt;0,"vencido","activo"))</f>
        <v/>
      </c>
    </row>
    <row r="46">
      <c r="D46" s="2">
        <f>IF(A46="","",SUMIF(Facturas!$B$2:$B$301,A46,Facturas!$I$2:$I$301))</f>
        <v/>
      </c>
      <c r="E46">
        <f>IF(A46="","",IF(SUMIFS(Facturas!$I$2:$I$301,Facturas!$B$2:$B$301,A46,Facturas!$J$2:$J$301,"&gt;0")&gt;0,"vencido","activo"))</f>
        <v/>
      </c>
    </row>
    <row r="47">
      <c r="D47" s="2">
        <f>IF(A47="","",SUMIF(Facturas!$B$2:$B$301,A47,Facturas!$I$2:$I$301))</f>
        <v/>
      </c>
      <c r="E47">
        <f>IF(A47="","",IF(SUMIFS(Facturas!$I$2:$I$301,Facturas!$B$2:$B$301,A47,Facturas!$J$2:$J$301,"&gt;0")&gt;0,"vencido","activo"))</f>
        <v/>
      </c>
    </row>
    <row r="48">
      <c r="D48" s="2">
        <f>IF(A48="","",SUMIF(Facturas!$B$2:$B$301,A48,Facturas!$I$2:$I$301))</f>
        <v/>
      </c>
      <c r="E48">
        <f>IF(A48="","",IF(SUMIFS(Facturas!$I$2:$I$301,Facturas!$B$2:$B$301,A48,Facturas!$J$2:$J$301,"&gt;0")&gt;0,"vencido","activo"))</f>
        <v/>
      </c>
    </row>
    <row r="49">
      <c r="D49" s="2">
        <f>IF(A49="","",SUMIF(Facturas!$B$2:$B$301,A49,Facturas!$I$2:$I$301))</f>
        <v/>
      </c>
      <c r="E49">
        <f>IF(A49="","",IF(SUMIFS(Facturas!$I$2:$I$301,Facturas!$B$2:$B$301,A49,Facturas!$J$2:$J$301,"&gt;0")&gt;0,"vencido","activo"))</f>
        <v/>
      </c>
    </row>
    <row r="50">
      <c r="D50" s="2">
        <f>IF(A50="","",SUMIF(Facturas!$B$2:$B$301,A50,Facturas!$I$2:$I$301))</f>
        <v/>
      </c>
      <c r="E50">
        <f>IF(A50="","",IF(SUMIFS(Facturas!$I$2:$I$301,Facturas!$B$2:$B$301,A50,Facturas!$J$2:$J$301,"&gt;0")&gt;0,"vencido","activo"))</f>
        <v/>
      </c>
    </row>
    <row r="51">
      <c r="D51" s="2">
        <f>IF(A51="","",SUMIF(Facturas!$B$2:$B$301,A51,Facturas!$I$2:$I$301))</f>
        <v/>
      </c>
      <c r="E51">
        <f>IF(A51="","",IF(SUMIFS(Facturas!$I$2:$I$301,Facturas!$B$2:$B$301,A51,Facturas!$J$2:$J$301,"&gt;0")&gt;0,"vencido","activo"))</f>
        <v/>
      </c>
    </row>
    <row r="52">
      <c r="D52" s="2">
        <f>IF(A52="","",SUMIF(Facturas!$B$2:$B$301,A52,Facturas!$I$2:$I$301))</f>
        <v/>
      </c>
      <c r="E52">
        <f>IF(A52="","",IF(SUMIFS(Facturas!$I$2:$I$301,Facturas!$B$2:$B$301,A52,Facturas!$J$2:$J$301,"&gt;0")&gt;0,"vencido","activo"))</f>
        <v/>
      </c>
    </row>
    <row r="53">
      <c r="D53" s="2">
        <f>IF(A53="","",SUMIF(Facturas!$B$2:$B$301,A53,Facturas!$I$2:$I$301))</f>
        <v/>
      </c>
      <c r="E53">
        <f>IF(A53="","",IF(SUMIFS(Facturas!$I$2:$I$301,Facturas!$B$2:$B$301,A53,Facturas!$J$2:$J$301,"&gt;0")&gt;0,"vencido","activo"))</f>
        <v/>
      </c>
    </row>
    <row r="54">
      <c r="D54" s="2">
        <f>IF(A54="","",SUMIF(Facturas!$B$2:$B$301,A54,Facturas!$I$2:$I$301))</f>
        <v/>
      </c>
      <c r="E54">
        <f>IF(A54="","",IF(SUMIFS(Facturas!$I$2:$I$301,Facturas!$B$2:$B$301,A54,Facturas!$J$2:$J$301,"&gt;0")&gt;0,"vencido","activo"))</f>
        <v/>
      </c>
    </row>
    <row r="55">
      <c r="D55" s="2">
        <f>IF(A55="","",SUMIF(Facturas!$B$2:$B$301,A55,Facturas!$I$2:$I$301))</f>
        <v/>
      </c>
      <c r="E55">
        <f>IF(A55="","",IF(SUMIFS(Facturas!$I$2:$I$301,Facturas!$B$2:$B$301,A55,Facturas!$J$2:$J$301,"&gt;0")&gt;0,"vencido","activo"))</f>
        <v/>
      </c>
    </row>
    <row r="56">
      <c r="D56" s="2">
        <f>IF(A56="","",SUMIF(Facturas!$B$2:$B$301,A56,Facturas!$I$2:$I$301))</f>
        <v/>
      </c>
      <c r="E56">
        <f>IF(A56="","",IF(SUMIFS(Facturas!$I$2:$I$301,Facturas!$B$2:$B$301,A56,Facturas!$J$2:$J$301,"&gt;0")&gt;0,"vencido","activo"))</f>
        <v/>
      </c>
    </row>
    <row r="57">
      <c r="D57" s="2">
        <f>IF(A57="","",SUMIF(Facturas!$B$2:$B$301,A57,Facturas!$I$2:$I$301))</f>
        <v/>
      </c>
      <c r="E57">
        <f>IF(A57="","",IF(SUMIFS(Facturas!$I$2:$I$301,Facturas!$B$2:$B$301,A57,Facturas!$J$2:$J$301,"&gt;0")&gt;0,"vencido","activo"))</f>
        <v/>
      </c>
    </row>
    <row r="58">
      <c r="D58" s="2">
        <f>IF(A58="","",SUMIF(Facturas!$B$2:$B$301,A58,Facturas!$I$2:$I$301))</f>
        <v/>
      </c>
      <c r="E58">
        <f>IF(A58="","",IF(SUMIFS(Facturas!$I$2:$I$301,Facturas!$B$2:$B$301,A58,Facturas!$J$2:$J$301,"&gt;0")&gt;0,"vencido","activo"))</f>
        <v/>
      </c>
    </row>
    <row r="59">
      <c r="D59" s="2">
        <f>IF(A59="","",SUMIF(Facturas!$B$2:$B$301,A59,Facturas!$I$2:$I$301))</f>
        <v/>
      </c>
      <c r="E59">
        <f>IF(A59="","",IF(SUMIFS(Facturas!$I$2:$I$301,Facturas!$B$2:$B$301,A59,Facturas!$J$2:$J$301,"&gt;0")&gt;0,"vencido","activo"))</f>
        <v/>
      </c>
    </row>
    <row r="60">
      <c r="D60" s="2">
        <f>IF(A60="","",SUMIF(Facturas!$B$2:$B$301,A60,Facturas!$I$2:$I$301))</f>
        <v/>
      </c>
      <c r="E60">
        <f>IF(A60="","",IF(SUMIFS(Facturas!$I$2:$I$301,Facturas!$B$2:$B$301,A60,Facturas!$J$2:$J$301,"&gt;0")&gt;0,"vencido","activo"))</f>
        <v/>
      </c>
    </row>
    <row r="61">
      <c r="D61" s="2">
        <f>IF(A61="","",SUMIF(Facturas!$B$2:$B$301,A61,Facturas!$I$2:$I$301))</f>
        <v/>
      </c>
      <c r="E61">
        <f>IF(A61="","",IF(SUMIFS(Facturas!$I$2:$I$301,Facturas!$B$2:$B$301,A61,Facturas!$J$2:$J$301,"&gt;0")&gt;0,"vencido","activo"))</f>
        <v/>
      </c>
    </row>
    <row r="62">
      <c r="D62" s="2">
        <f>IF(A62="","",SUMIF(Facturas!$B$2:$B$301,A62,Facturas!$I$2:$I$301))</f>
        <v/>
      </c>
      <c r="E62">
        <f>IF(A62="","",IF(SUMIFS(Facturas!$I$2:$I$301,Facturas!$B$2:$B$301,A62,Facturas!$J$2:$J$301,"&gt;0")&gt;0,"vencido","activo"))</f>
        <v/>
      </c>
    </row>
    <row r="63">
      <c r="D63" s="2">
        <f>IF(A63="","",SUMIF(Facturas!$B$2:$B$301,A63,Facturas!$I$2:$I$301))</f>
        <v/>
      </c>
      <c r="E63">
        <f>IF(A63="","",IF(SUMIFS(Facturas!$I$2:$I$301,Facturas!$B$2:$B$301,A63,Facturas!$J$2:$J$301,"&gt;0")&gt;0,"vencido","activo"))</f>
        <v/>
      </c>
    </row>
    <row r="64">
      <c r="D64" s="2">
        <f>IF(A64="","",SUMIF(Facturas!$B$2:$B$301,A64,Facturas!$I$2:$I$301))</f>
        <v/>
      </c>
      <c r="E64">
        <f>IF(A64="","",IF(SUMIFS(Facturas!$I$2:$I$301,Facturas!$B$2:$B$301,A64,Facturas!$J$2:$J$301,"&gt;0")&gt;0,"vencido","activo"))</f>
        <v/>
      </c>
    </row>
    <row r="65">
      <c r="D65" s="2">
        <f>IF(A65="","",SUMIF(Facturas!$B$2:$B$301,A65,Facturas!$I$2:$I$301))</f>
        <v/>
      </c>
      <c r="E65">
        <f>IF(A65="","",IF(SUMIFS(Facturas!$I$2:$I$301,Facturas!$B$2:$B$301,A65,Facturas!$J$2:$J$301,"&gt;0")&gt;0,"vencido","activo"))</f>
        <v/>
      </c>
    </row>
    <row r="66">
      <c r="D66" s="2">
        <f>IF(A66="","",SUMIF(Facturas!$B$2:$B$301,A66,Facturas!$I$2:$I$301))</f>
        <v/>
      </c>
      <c r="E66">
        <f>IF(A66="","",IF(SUMIFS(Facturas!$I$2:$I$301,Facturas!$B$2:$B$301,A66,Facturas!$J$2:$J$301,"&gt;0")&gt;0,"vencido","activo"))</f>
        <v/>
      </c>
    </row>
    <row r="67">
      <c r="D67" s="2">
        <f>IF(A67="","",SUMIF(Facturas!$B$2:$B$301,A67,Facturas!$I$2:$I$301))</f>
        <v/>
      </c>
      <c r="E67">
        <f>IF(A67="","",IF(SUMIFS(Facturas!$I$2:$I$301,Facturas!$B$2:$B$301,A67,Facturas!$J$2:$J$301,"&gt;0")&gt;0,"vencido","activo"))</f>
        <v/>
      </c>
    </row>
    <row r="68">
      <c r="D68" s="2">
        <f>IF(A68="","",SUMIF(Facturas!$B$2:$B$301,A68,Facturas!$I$2:$I$301))</f>
        <v/>
      </c>
      <c r="E68">
        <f>IF(A68="","",IF(SUMIFS(Facturas!$I$2:$I$301,Facturas!$B$2:$B$301,A68,Facturas!$J$2:$J$301,"&gt;0")&gt;0,"vencido","activo"))</f>
        <v/>
      </c>
    </row>
    <row r="69">
      <c r="D69" s="2">
        <f>IF(A69="","",SUMIF(Facturas!$B$2:$B$301,A69,Facturas!$I$2:$I$301))</f>
        <v/>
      </c>
      <c r="E69">
        <f>IF(A69="","",IF(SUMIFS(Facturas!$I$2:$I$301,Facturas!$B$2:$B$301,A69,Facturas!$J$2:$J$301,"&gt;0")&gt;0,"vencido","activo"))</f>
        <v/>
      </c>
    </row>
    <row r="70">
      <c r="D70" s="2">
        <f>IF(A70="","",SUMIF(Facturas!$B$2:$B$301,A70,Facturas!$I$2:$I$301))</f>
        <v/>
      </c>
      <c r="E70">
        <f>IF(A70="","",IF(SUMIFS(Facturas!$I$2:$I$301,Facturas!$B$2:$B$301,A70,Facturas!$J$2:$J$301,"&gt;0")&gt;0,"vencido","activo"))</f>
        <v/>
      </c>
    </row>
    <row r="71">
      <c r="D71" s="2">
        <f>IF(A71="","",SUMIF(Facturas!$B$2:$B$301,A71,Facturas!$I$2:$I$301))</f>
        <v/>
      </c>
      <c r="E71">
        <f>IF(A71="","",IF(SUMIFS(Facturas!$I$2:$I$301,Facturas!$B$2:$B$301,A71,Facturas!$J$2:$J$301,"&gt;0")&gt;0,"vencido","activo"))</f>
        <v/>
      </c>
    </row>
    <row r="72">
      <c r="D72" s="2">
        <f>IF(A72="","",SUMIF(Facturas!$B$2:$B$301,A72,Facturas!$I$2:$I$301))</f>
        <v/>
      </c>
      <c r="E72">
        <f>IF(A72="","",IF(SUMIFS(Facturas!$I$2:$I$301,Facturas!$B$2:$B$301,A72,Facturas!$J$2:$J$301,"&gt;0")&gt;0,"vencido","activo"))</f>
        <v/>
      </c>
    </row>
    <row r="73">
      <c r="D73" s="2">
        <f>IF(A73="","",SUMIF(Facturas!$B$2:$B$301,A73,Facturas!$I$2:$I$301))</f>
        <v/>
      </c>
      <c r="E73">
        <f>IF(A73="","",IF(SUMIFS(Facturas!$I$2:$I$301,Facturas!$B$2:$B$301,A73,Facturas!$J$2:$J$301,"&gt;0")&gt;0,"vencido","activo"))</f>
        <v/>
      </c>
    </row>
    <row r="74">
      <c r="D74" s="2">
        <f>IF(A74="","",SUMIF(Facturas!$B$2:$B$301,A74,Facturas!$I$2:$I$301))</f>
        <v/>
      </c>
      <c r="E74">
        <f>IF(A74="","",IF(SUMIFS(Facturas!$I$2:$I$301,Facturas!$B$2:$B$301,A74,Facturas!$J$2:$J$301,"&gt;0")&gt;0,"vencido","activo"))</f>
        <v/>
      </c>
    </row>
    <row r="75">
      <c r="D75" s="2">
        <f>IF(A75="","",SUMIF(Facturas!$B$2:$B$301,A75,Facturas!$I$2:$I$301))</f>
        <v/>
      </c>
      <c r="E75">
        <f>IF(A75="","",IF(SUMIFS(Facturas!$I$2:$I$301,Facturas!$B$2:$B$301,A75,Facturas!$J$2:$J$301,"&gt;0")&gt;0,"vencido","activo"))</f>
        <v/>
      </c>
    </row>
    <row r="76">
      <c r="D76" s="2">
        <f>IF(A76="","",SUMIF(Facturas!$B$2:$B$301,A76,Facturas!$I$2:$I$301))</f>
        <v/>
      </c>
      <c r="E76">
        <f>IF(A76="","",IF(SUMIFS(Facturas!$I$2:$I$301,Facturas!$B$2:$B$301,A76,Facturas!$J$2:$J$301,"&gt;0")&gt;0,"vencido","activo"))</f>
        <v/>
      </c>
    </row>
    <row r="77">
      <c r="D77" s="2">
        <f>IF(A77="","",SUMIF(Facturas!$B$2:$B$301,A77,Facturas!$I$2:$I$301))</f>
        <v/>
      </c>
      <c r="E77">
        <f>IF(A77="","",IF(SUMIFS(Facturas!$I$2:$I$301,Facturas!$B$2:$B$301,A77,Facturas!$J$2:$J$301,"&gt;0")&gt;0,"vencido","activo"))</f>
        <v/>
      </c>
    </row>
    <row r="78">
      <c r="D78" s="2">
        <f>IF(A78="","",SUMIF(Facturas!$B$2:$B$301,A78,Facturas!$I$2:$I$301))</f>
        <v/>
      </c>
      <c r="E78">
        <f>IF(A78="","",IF(SUMIFS(Facturas!$I$2:$I$301,Facturas!$B$2:$B$301,A78,Facturas!$J$2:$J$301,"&gt;0")&gt;0,"vencido","activo"))</f>
        <v/>
      </c>
    </row>
    <row r="79">
      <c r="D79" s="2">
        <f>IF(A79="","",SUMIF(Facturas!$B$2:$B$301,A79,Facturas!$I$2:$I$301))</f>
        <v/>
      </c>
      <c r="E79">
        <f>IF(A79="","",IF(SUMIFS(Facturas!$I$2:$I$301,Facturas!$B$2:$B$301,A79,Facturas!$J$2:$J$301,"&gt;0")&gt;0,"vencido","activo"))</f>
        <v/>
      </c>
    </row>
    <row r="80">
      <c r="D80" s="2">
        <f>IF(A80="","",SUMIF(Facturas!$B$2:$B$301,A80,Facturas!$I$2:$I$301))</f>
        <v/>
      </c>
      <c r="E80">
        <f>IF(A80="","",IF(SUMIFS(Facturas!$I$2:$I$301,Facturas!$B$2:$B$301,A80,Facturas!$J$2:$J$301,"&gt;0")&gt;0,"vencido","activo"))</f>
        <v/>
      </c>
    </row>
    <row r="81">
      <c r="D81" s="2">
        <f>IF(A81="","",SUMIF(Facturas!$B$2:$B$301,A81,Facturas!$I$2:$I$301))</f>
        <v/>
      </c>
      <c r="E81">
        <f>IF(A81="","",IF(SUMIFS(Facturas!$I$2:$I$301,Facturas!$B$2:$B$301,A81,Facturas!$J$2:$J$301,"&gt;0")&gt;0,"vencido","activo"))</f>
        <v/>
      </c>
    </row>
    <row r="82">
      <c r="D82" s="2">
        <f>IF(A82="","",SUMIF(Facturas!$B$2:$B$301,A82,Facturas!$I$2:$I$301))</f>
        <v/>
      </c>
      <c r="E82">
        <f>IF(A82="","",IF(SUMIFS(Facturas!$I$2:$I$301,Facturas!$B$2:$B$301,A82,Facturas!$J$2:$J$301,"&gt;0")&gt;0,"vencido","activo"))</f>
        <v/>
      </c>
    </row>
    <row r="83">
      <c r="D83" s="2">
        <f>IF(A83="","",SUMIF(Facturas!$B$2:$B$301,A83,Facturas!$I$2:$I$301))</f>
        <v/>
      </c>
      <c r="E83">
        <f>IF(A83="","",IF(SUMIFS(Facturas!$I$2:$I$301,Facturas!$B$2:$B$301,A83,Facturas!$J$2:$J$301,"&gt;0")&gt;0,"vencido","activo"))</f>
        <v/>
      </c>
    </row>
    <row r="84">
      <c r="D84" s="2">
        <f>IF(A84="","",SUMIF(Facturas!$B$2:$B$301,A84,Facturas!$I$2:$I$301))</f>
        <v/>
      </c>
      <c r="E84">
        <f>IF(A84="","",IF(SUMIFS(Facturas!$I$2:$I$301,Facturas!$B$2:$B$301,A84,Facturas!$J$2:$J$301,"&gt;0")&gt;0,"vencido","activo"))</f>
        <v/>
      </c>
    </row>
    <row r="85">
      <c r="D85" s="2">
        <f>IF(A85="","",SUMIF(Facturas!$B$2:$B$301,A85,Facturas!$I$2:$I$301))</f>
        <v/>
      </c>
      <c r="E85">
        <f>IF(A85="","",IF(SUMIFS(Facturas!$I$2:$I$301,Facturas!$B$2:$B$301,A85,Facturas!$J$2:$J$301,"&gt;0")&gt;0,"vencido","activo"))</f>
        <v/>
      </c>
    </row>
    <row r="86">
      <c r="D86" s="2">
        <f>IF(A86="","",SUMIF(Facturas!$B$2:$B$301,A86,Facturas!$I$2:$I$301))</f>
        <v/>
      </c>
      <c r="E86">
        <f>IF(A86="","",IF(SUMIFS(Facturas!$I$2:$I$301,Facturas!$B$2:$B$301,A86,Facturas!$J$2:$J$301,"&gt;0")&gt;0,"vencido","activo"))</f>
        <v/>
      </c>
    </row>
    <row r="87">
      <c r="D87" s="2">
        <f>IF(A87="","",SUMIF(Facturas!$B$2:$B$301,A87,Facturas!$I$2:$I$301))</f>
        <v/>
      </c>
      <c r="E87">
        <f>IF(A87="","",IF(SUMIFS(Facturas!$I$2:$I$301,Facturas!$B$2:$B$301,A87,Facturas!$J$2:$J$301,"&gt;0")&gt;0,"vencido","activo"))</f>
        <v/>
      </c>
    </row>
    <row r="88">
      <c r="D88" s="2">
        <f>IF(A88="","",SUMIF(Facturas!$B$2:$B$301,A88,Facturas!$I$2:$I$301))</f>
        <v/>
      </c>
      <c r="E88">
        <f>IF(A88="","",IF(SUMIFS(Facturas!$I$2:$I$301,Facturas!$B$2:$B$301,A88,Facturas!$J$2:$J$301,"&gt;0")&gt;0,"vencido","activo"))</f>
        <v/>
      </c>
    </row>
    <row r="89">
      <c r="D89" s="2">
        <f>IF(A89="","",SUMIF(Facturas!$B$2:$B$301,A89,Facturas!$I$2:$I$301))</f>
        <v/>
      </c>
      <c r="E89">
        <f>IF(A89="","",IF(SUMIFS(Facturas!$I$2:$I$301,Facturas!$B$2:$B$301,A89,Facturas!$J$2:$J$301,"&gt;0")&gt;0,"vencido","activo"))</f>
        <v/>
      </c>
    </row>
    <row r="90">
      <c r="D90" s="2">
        <f>IF(A90="","",SUMIF(Facturas!$B$2:$B$301,A90,Facturas!$I$2:$I$301))</f>
        <v/>
      </c>
      <c r="E90">
        <f>IF(A90="","",IF(SUMIFS(Facturas!$I$2:$I$301,Facturas!$B$2:$B$301,A90,Facturas!$J$2:$J$301,"&gt;0")&gt;0,"vencido","activo"))</f>
        <v/>
      </c>
    </row>
    <row r="91">
      <c r="D91" s="2">
        <f>IF(A91="","",SUMIF(Facturas!$B$2:$B$301,A91,Facturas!$I$2:$I$301))</f>
        <v/>
      </c>
      <c r="E91">
        <f>IF(A91="","",IF(SUMIFS(Facturas!$I$2:$I$301,Facturas!$B$2:$B$301,A91,Facturas!$J$2:$J$301,"&gt;0")&gt;0,"vencido","activo"))</f>
        <v/>
      </c>
    </row>
    <row r="92">
      <c r="D92" s="2">
        <f>IF(A92="","",SUMIF(Facturas!$B$2:$B$301,A92,Facturas!$I$2:$I$301))</f>
        <v/>
      </c>
      <c r="E92">
        <f>IF(A92="","",IF(SUMIFS(Facturas!$I$2:$I$301,Facturas!$B$2:$B$301,A92,Facturas!$J$2:$J$301,"&gt;0")&gt;0,"vencido","activo"))</f>
        <v/>
      </c>
    </row>
    <row r="93">
      <c r="D93" s="2">
        <f>IF(A93="","",SUMIF(Facturas!$B$2:$B$301,A93,Facturas!$I$2:$I$301))</f>
        <v/>
      </c>
      <c r="E93">
        <f>IF(A93="","",IF(SUMIFS(Facturas!$I$2:$I$301,Facturas!$B$2:$B$301,A93,Facturas!$J$2:$J$301,"&gt;0")&gt;0,"vencido","activo"))</f>
        <v/>
      </c>
    </row>
    <row r="94">
      <c r="D94" s="2">
        <f>IF(A94="","",SUMIF(Facturas!$B$2:$B$301,A94,Facturas!$I$2:$I$301))</f>
        <v/>
      </c>
      <c r="E94">
        <f>IF(A94="","",IF(SUMIFS(Facturas!$I$2:$I$301,Facturas!$B$2:$B$301,A94,Facturas!$J$2:$J$301,"&gt;0")&gt;0,"vencido","activo"))</f>
        <v/>
      </c>
    </row>
    <row r="95">
      <c r="D95" s="2">
        <f>IF(A95="","",SUMIF(Facturas!$B$2:$B$301,A95,Facturas!$I$2:$I$301))</f>
        <v/>
      </c>
      <c r="E95">
        <f>IF(A95="","",IF(SUMIFS(Facturas!$I$2:$I$301,Facturas!$B$2:$B$301,A95,Facturas!$J$2:$J$301,"&gt;0")&gt;0,"vencido","activo"))</f>
        <v/>
      </c>
    </row>
    <row r="96">
      <c r="D96" s="2">
        <f>IF(A96="","",SUMIF(Facturas!$B$2:$B$301,A96,Facturas!$I$2:$I$301))</f>
        <v/>
      </c>
      <c r="E96">
        <f>IF(A96="","",IF(SUMIFS(Facturas!$I$2:$I$301,Facturas!$B$2:$B$301,A96,Facturas!$J$2:$J$301,"&gt;0")&gt;0,"vencido","activo"))</f>
        <v/>
      </c>
    </row>
    <row r="97">
      <c r="D97" s="2">
        <f>IF(A97="","",SUMIF(Facturas!$B$2:$B$301,A97,Facturas!$I$2:$I$301))</f>
        <v/>
      </c>
      <c r="E97">
        <f>IF(A97="","",IF(SUMIFS(Facturas!$I$2:$I$301,Facturas!$B$2:$B$301,A97,Facturas!$J$2:$J$301,"&gt;0")&gt;0,"vencido","activo"))</f>
        <v/>
      </c>
    </row>
    <row r="98">
      <c r="D98" s="2">
        <f>IF(A98="","",SUMIF(Facturas!$B$2:$B$301,A98,Facturas!$I$2:$I$301))</f>
        <v/>
      </c>
      <c r="E98">
        <f>IF(A98="","",IF(SUMIFS(Facturas!$I$2:$I$301,Facturas!$B$2:$B$301,A98,Facturas!$J$2:$J$301,"&gt;0")&gt;0,"vencido","activo"))</f>
        <v/>
      </c>
    </row>
    <row r="99">
      <c r="D99" s="2">
        <f>IF(A99="","",SUMIF(Facturas!$B$2:$B$301,A99,Facturas!$I$2:$I$301))</f>
        <v/>
      </c>
      <c r="E99">
        <f>IF(A99="","",IF(SUMIFS(Facturas!$I$2:$I$301,Facturas!$B$2:$B$301,A99,Facturas!$J$2:$J$301,"&gt;0")&gt;0,"vencido","activo"))</f>
        <v/>
      </c>
    </row>
    <row r="100">
      <c r="D100" s="2">
        <f>IF(A100="","",SUMIF(Facturas!$B$2:$B$301,A100,Facturas!$I$2:$I$301))</f>
        <v/>
      </c>
      <c r="E100">
        <f>IF(A100="","",IF(SUMIFS(Facturas!$I$2:$I$301,Facturas!$B$2:$B$301,A100,Facturas!$J$2:$J$301,"&gt;0")&gt;0,"vencido","activo"))</f>
        <v/>
      </c>
    </row>
    <row r="101">
      <c r="D101" s="2">
        <f>IF(A101="","",SUMIF(Facturas!$B$2:$B$301,A101,Facturas!$I$2:$I$301))</f>
        <v/>
      </c>
      <c r="E101">
        <f>IF(A101="","",IF(SUMIFS(Facturas!$I$2:$I$301,Facturas!$B$2:$B$301,A101,Facturas!$J$2:$J$301,"&gt;0")&gt;0,"vencido","activo"))</f>
        <v/>
      </c>
    </row>
  </sheetData>
  <dataValidations count="1">
    <dataValidation sqref="E2:E1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0" customWidth="1" min="3" max="3"/>
    <col width="15" customWidth="1" min="4" max="4"/>
    <col width="12" customWidth="1" min="5" max="5"/>
    <col width="13" customWidth="1" min="6" max="6"/>
    <col width="18" customWidth="1" min="7" max="7"/>
    <col width="13" customWidth="1" min="8" max="8"/>
    <col width="13" customWidth="1" min="9" max="9"/>
    <col width="14" customWidth="1" min="10" max="10"/>
    <col width="15" customWidth="1" min="11" max="11"/>
  </cols>
  <sheetData>
    <row r="1">
      <c r="A1" s="3" t="inlineStr">
        <is>
          <t>factura_n</t>
        </is>
      </c>
      <c r="B1" s="3" t="inlineStr">
        <is>
          <t>cliente</t>
        </is>
      </c>
      <c r="C1" s="3" t="inlineStr">
        <is>
          <t>concepto</t>
        </is>
      </c>
      <c r="D1" s="3" t="inlineStr">
        <is>
          <t>fecha_de_emision</t>
        </is>
      </c>
      <c r="E1" s="3" t="inlineStr">
        <is>
          <t>dias_de_pago</t>
        </is>
      </c>
      <c r="F1" s="3" t="inlineStr">
        <is>
          <t>vencimiento</t>
        </is>
      </c>
      <c r="G1" s="3" t="inlineStr">
        <is>
          <t>importe_iva_incluido</t>
        </is>
      </c>
      <c r="H1" s="3" t="inlineStr">
        <is>
          <t>cobrado</t>
        </is>
      </c>
      <c r="I1" s="3" t="inlineStr">
        <is>
          <t>pendiente</t>
        </is>
      </c>
      <c r="J1" s="3" t="inlineStr">
        <is>
          <t>dias_de_retraso</t>
        </is>
      </c>
      <c r="K1" s="3" t="inlineStr">
        <is>
          <t>estado</t>
        </is>
      </c>
    </row>
    <row r="2">
      <c r="A2" t="inlineStr">
        <is>
          <t>2026/041</t>
        </is>
      </c>
      <c r="B2" t="inlineStr">
        <is>
          <t>Reformas Ébano S.L.</t>
        </is>
      </c>
      <c r="C2" t="inlineStr">
        <is>
          <t>Mantenimiento web, julio</t>
        </is>
      </c>
      <c r="D2" s="4" t="n">
        <v>46204</v>
      </c>
      <c r="E2" s="5" t="n">
        <v>30</v>
      </c>
      <c r="F2" s="4">
        <f>IF(D2="","",D2+IF(E2="",Ajustes!$B$2,E2))</f>
        <v/>
      </c>
      <c r="G2" s="2" t="n">
        <v>1210</v>
      </c>
      <c r="H2" s="2">
        <f>IF(A2="","",SUMIF(Cobros!$B$2:$B$501,A2,Cobros!$C$2:$C$501))</f>
        <v/>
      </c>
      <c r="I2" s="2">
        <f>IF(A2="","",N(G2)-N(H2))</f>
        <v/>
      </c>
      <c r="J2">
        <f>IF(A2="","",IF(I2&lt;=0,0,MAX(0,Ajustes!$B$1-F2)))</f>
        <v/>
      </c>
      <c r="K2">
        <f>IF(A2="","",IF(I2&lt;=0,"Cobrada",IF(J2&gt;0,"Vencida",IF(H2&gt;0,"Cobro parcial","Pendiente"))))</f>
        <v/>
      </c>
    </row>
    <row r="3">
      <c r="A3" t="inlineStr">
        <is>
          <t>2026/044</t>
        </is>
      </c>
      <c r="B3" t="inlineStr">
        <is>
          <t>Clínica Dental Arce</t>
        </is>
      </c>
      <c r="C3" t="inlineStr">
        <is>
          <t>Campaña de captación</t>
        </is>
      </c>
      <c r="D3" s="4" t="n">
        <v>46218</v>
      </c>
      <c r="E3" s="5" t="n">
        <v>60</v>
      </c>
      <c r="F3" s="4">
        <f>IF(D3="","",D3+IF(E3="",Ajustes!$B$2,E3))</f>
        <v/>
      </c>
      <c r="G3" s="2" t="n">
        <v>3630</v>
      </c>
      <c r="H3" s="2">
        <f>IF(A3="","",SUMIF(Cobros!$B$2:$B$501,A3,Cobros!$C$2:$C$501))</f>
        <v/>
      </c>
      <c r="I3" s="2">
        <f>IF(A3="","",N(G3)-N(H3))</f>
        <v/>
      </c>
      <c r="J3">
        <f>IF(A3="","",IF(I3&lt;=0,0,MAX(0,Ajustes!$B$1-F3)))</f>
        <v/>
      </c>
      <c r="K3">
        <f>IF(A3="","",IF(I3&lt;=0,"Cobrada",IF(J3&gt;0,"Vencida",IF(H3&gt;0,"Cobro parcial","Pendiente"))))</f>
        <v/>
      </c>
    </row>
    <row r="4">
      <c r="A4" t="inlineStr">
        <is>
          <t>2026/046</t>
        </is>
      </c>
      <c r="B4" t="inlineStr">
        <is>
          <t>Lucía Prieto Gómez</t>
        </is>
      </c>
      <c r="C4" t="inlineStr">
        <is>
          <t>Asesoría de marca</t>
        </is>
      </c>
      <c r="D4" s="4" t="n">
        <v>46223</v>
      </c>
      <c r="E4" s="5" t="n">
        <v>30</v>
      </c>
      <c r="F4" s="4">
        <f>IF(D4="","",D4+IF(E4="",Ajustes!$B$2,E4))</f>
        <v/>
      </c>
      <c r="G4" s="2" t="n">
        <v>605</v>
      </c>
      <c r="H4" s="2">
        <f>IF(A4="","",SUMIF(Cobros!$B$2:$B$501,A4,Cobros!$C$2:$C$501))</f>
        <v/>
      </c>
      <c r="I4" s="2">
        <f>IF(A4="","",N(G4)-N(H4))</f>
        <v/>
      </c>
      <c r="J4">
        <f>IF(A4="","",IF(I4&lt;=0,0,MAX(0,Ajustes!$B$1-F4)))</f>
        <v/>
      </c>
      <c r="K4">
        <f>IF(A4="","",IF(I4&lt;=0,"Cobrada",IF(J4&gt;0,"Vencida",IF(H4&gt;0,"Cobro parcial","Pendiente"))))</f>
        <v/>
      </c>
    </row>
    <row r="5">
      <c r="A5" t="inlineStr">
        <is>
          <t>2026/048</t>
        </is>
      </c>
      <c r="B5" t="inlineStr">
        <is>
          <t>Reformas Ébano S.L.</t>
        </is>
      </c>
      <c r="C5" t="inlineStr">
        <is>
          <t>Mantenimiento web, agosto</t>
        </is>
      </c>
      <c r="D5" s="4" t="n">
        <v>46235</v>
      </c>
      <c r="E5" s="5" t="n">
        <v>30</v>
      </c>
      <c r="F5" s="4">
        <f>IF(D5="","",D5+IF(E5="",Ajustes!$B$2,E5))</f>
        <v/>
      </c>
      <c r="G5" s="2" t="n">
        <v>1210</v>
      </c>
      <c r="H5" s="2">
        <f>IF(A5="","",SUMIF(Cobros!$B$2:$B$501,A5,Cobros!$C$2:$C$501))</f>
        <v/>
      </c>
      <c r="I5" s="2">
        <f>IF(A5="","",N(G5)-N(H5))</f>
        <v/>
      </c>
      <c r="J5">
        <f>IF(A5="","",IF(I5&lt;=0,0,MAX(0,Ajustes!$B$1-F5)))</f>
        <v/>
      </c>
      <c r="K5">
        <f>IF(A5="","",IF(I5&lt;=0,"Cobrada",IF(J5&gt;0,"Vencida",IF(H5&gt;0,"Cobro parcial","Pendiente"))))</f>
        <v/>
      </c>
    </row>
    <row r="6">
      <c r="A6" t="inlineStr">
        <is>
          <t>2026/050</t>
        </is>
      </c>
      <c r="B6" t="inlineStr">
        <is>
          <t>Hostal Las Dunas</t>
        </is>
      </c>
      <c r="C6" t="inlineStr">
        <is>
          <t>Diseño de la carta</t>
        </is>
      </c>
      <c r="D6" s="4" t="n">
        <v>46239</v>
      </c>
      <c r="E6" s="5" t="n"/>
      <c r="F6" s="4">
        <f>IF(D6="","",D6+IF(E6="",Ajustes!$B$2,E6))</f>
        <v/>
      </c>
      <c r="G6" s="2" t="n">
        <v>726</v>
      </c>
      <c r="H6" s="2">
        <f>IF(A6="","",SUMIF(Cobros!$B$2:$B$501,A6,Cobros!$C$2:$C$501))</f>
        <v/>
      </c>
      <c r="I6" s="2">
        <f>IF(A6="","",N(G6)-N(H6))</f>
        <v/>
      </c>
      <c r="J6">
        <f>IF(A6="","",IF(I6&lt;=0,0,MAX(0,Ajustes!$B$1-F6)))</f>
        <v/>
      </c>
      <c r="K6">
        <f>IF(A6="","",IF(I6&lt;=0,"Cobrada",IF(J6&gt;0,"Vencida",IF(H6&gt;0,"Cobro parcial","Pendiente"))))</f>
        <v/>
      </c>
    </row>
    <row r="7">
      <c r="A7" t="inlineStr">
        <is>
          <t>2026/053</t>
        </is>
      </c>
      <c r="B7" t="inlineStr">
        <is>
          <t>Talleres Ondarra S.L.</t>
        </is>
      </c>
      <c r="C7" t="inlineStr">
        <is>
          <t>Catálogo de producto</t>
        </is>
      </c>
      <c r="D7" s="4" t="n">
        <v>46254</v>
      </c>
      <c r="E7" s="5" t="n">
        <v>60</v>
      </c>
      <c r="F7" s="4">
        <f>IF(D7="","",D7+IF(E7="",Ajustes!$B$2,E7))</f>
        <v/>
      </c>
      <c r="G7" s="2" t="n">
        <v>5445</v>
      </c>
      <c r="H7" s="2">
        <f>IF(A7="","",SUMIF(Cobros!$B$2:$B$501,A7,Cobros!$C$2:$C$501))</f>
        <v/>
      </c>
      <c r="I7" s="2">
        <f>IF(A7="","",N(G7)-N(H7))</f>
        <v/>
      </c>
      <c r="J7">
        <f>IF(A7="","",IF(I7&lt;=0,0,MAX(0,Ajustes!$B$1-F7)))</f>
        <v/>
      </c>
      <c r="K7">
        <f>IF(A7="","",IF(I7&lt;=0,"Cobrada",IF(J7&gt;0,"Vencida",IF(H7&gt;0,"Cobro parcial","Pendiente"))))</f>
        <v/>
      </c>
    </row>
    <row r="8">
      <c r="A8" t="inlineStr">
        <is>
          <t>2026/055</t>
        </is>
      </c>
      <c r="B8" t="inlineStr">
        <is>
          <t>Reformas Ébano S.L.</t>
        </is>
      </c>
      <c r="C8" t="inlineStr">
        <is>
          <t>Mantenimiento web, septiembre</t>
        </is>
      </c>
      <c r="D8" s="4" t="n">
        <v>46266</v>
      </c>
      <c r="E8" s="5" t="n">
        <v>30</v>
      </c>
      <c r="F8" s="4">
        <f>IF(D8="","",D8+IF(E8="",Ajustes!$B$2,E8))</f>
        <v/>
      </c>
      <c r="G8" s="2" t="n">
        <v>1210</v>
      </c>
      <c r="H8" s="2">
        <f>IF(A8="","",SUMIF(Cobros!$B$2:$B$501,A8,Cobros!$C$2:$C$501))</f>
        <v/>
      </c>
      <c r="I8" s="2">
        <f>IF(A8="","",N(G8)-N(H8))</f>
        <v/>
      </c>
      <c r="J8">
        <f>IF(A8="","",IF(I8&lt;=0,0,MAX(0,Ajustes!$B$1-F8)))</f>
        <v/>
      </c>
      <c r="K8">
        <f>IF(A8="","",IF(I8&lt;=0,"Cobrada",IF(J8&gt;0,"Vencida",IF(H8&gt;0,"Cobro parcial","Pendiente"))))</f>
        <v/>
      </c>
    </row>
    <row r="9">
      <c r="A9" t="inlineStr">
        <is>
          <t>2026/058</t>
        </is>
      </c>
      <c r="B9" t="inlineStr">
        <is>
          <t>Clínica Dental Arce</t>
        </is>
      </c>
      <c r="C9" t="inlineStr">
        <is>
          <t>Sesión de fotografía</t>
        </is>
      </c>
      <c r="D9" s="4" t="n">
        <v>46275</v>
      </c>
      <c r="E9" s="5" t="n">
        <v>60</v>
      </c>
      <c r="F9" s="4">
        <f>IF(D9="","",D9+IF(E9="",Ajustes!$B$2,E9))</f>
        <v/>
      </c>
      <c r="G9" s="2" t="n">
        <v>968</v>
      </c>
      <c r="H9" s="2">
        <f>IF(A9="","",SUMIF(Cobros!$B$2:$B$501,A9,Cobros!$C$2:$C$501))</f>
        <v/>
      </c>
      <c r="I9" s="2">
        <f>IF(A9="","",N(G9)-N(H9))</f>
        <v/>
      </c>
      <c r="J9">
        <f>IF(A9="","",IF(I9&lt;=0,0,MAX(0,Ajustes!$B$1-F9)))</f>
        <v/>
      </c>
      <c r="K9">
        <f>IF(A9="","",IF(I9&lt;=0,"Cobrada",IF(J9&gt;0,"Vencida",IF(H9&gt;0,"Cobro parcial","Pendiente"))))</f>
        <v/>
      </c>
    </row>
    <row r="10">
      <c r="A10" t="inlineStr">
        <is>
          <t>2026/059</t>
        </is>
      </c>
      <c r="B10" t="inlineStr">
        <is>
          <t>Hostal Las Dunas</t>
        </is>
      </c>
      <c r="C10" t="inlineStr">
        <is>
          <t>Motor de reservas</t>
        </is>
      </c>
      <c r="D10" s="4" t="n">
        <v>46280</v>
      </c>
      <c r="E10" s="5" t="n"/>
      <c r="F10" s="4">
        <f>IF(D10="","",D10+IF(E10="",Ajustes!$B$2,E10))</f>
        <v/>
      </c>
      <c r="G10" s="2" t="n">
        <v>2420</v>
      </c>
      <c r="H10" s="2">
        <f>IF(A10="","",SUMIF(Cobros!$B$2:$B$501,A10,Cobros!$C$2:$C$501))</f>
        <v/>
      </c>
      <c r="I10" s="2">
        <f>IF(A10="","",N(G10)-N(H10))</f>
        <v/>
      </c>
      <c r="J10">
        <f>IF(A10="","",IF(I10&lt;=0,0,MAX(0,Ajustes!$B$1-F10)))</f>
        <v/>
      </c>
      <c r="K10">
        <f>IF(A10="","",IF(I10&lt;=0,"Cobrada",IF(J10&gt;0,"Vencida",IF(H10&gt;0,"Cobro parcial","Pendiente"))))</f>
        <v/>
      </c>
    </row>
    <row r="11">
      <c r="A11" t="inlineStr">
        <is>
          <t>2026/062</t>
        </is>
      </c>
      <c r="B11" t="inlineStr">
        <is>
          <t>Reformas Ébano S.L.</t>
        </is>
      </c>
      <c r="C11" t="inlineStr">
        <is>
          <t>Mantenimiento web, octubre</t>
        </is>
      </c>
      <c r="D11" s="4" t="n">
        <v>46296</v>
      </c>
      <c r="E11" s="5" t="n">
        <v>30</v>
      </c>
      <c r="F11" s="4">
        <f>IF(D11="","",D11+IF(E11="",Ajustes!$B$2,E11))</f>
        <v/>
      </c>
      <c r="G11" s="2" t="n">
        <v>1210</v>
      </c>
      <c r="H11" s="2">
        <f>IF(A11="","",SUMIF(Cobros!$B$2:$B$501,A11,Cobros!$C$2:$C$501))</f>
        <v/>
      </c>
      <c r="I11" s="2">
        <f>IF(A11="","",N(G11)-N(H11))</f>
        <v/>
      </c>
      <c r="J11">
        <f>IF(A11="","",IF(I11&lt;=0,0,MAX(0,Ajustes!$B$1-F11)))</f>
        <v/>
      </c>
      <c r="K11">
        <f>IF(A11="","",IF(I11&lt;=0,"Cobrada",IF(J11&gt;0,"Vencida",IF(H11&gt;0,"Cobro parcial","Pendiente"))))</f>
        <v/>
      </c>
    </row>
    <row r="12">
      <c r="D12" s="4" t="n"/>
      <c r="E12" s="5" t="n"/>
      <c r="F12" s="4">
        <f>IF(D12="","",D12+IF(E12="",Ajustes!$B$2,E12))</f>
        <v/>
      </c>
      <c r="G12" s="2" t="n"/>
      <c r="H12" s="2">
        <f>IF(A12="","",SUMIF(Cobros!$B$2:$B$501,A12,Cobros!$C$2:$C$501))</f>
        <v/>
      </c>
      <c r="I12" s="2">
        <f>IF(A12="","",N(G12)-N(H12))</f>
        <v/>
      </c>
      <c r="J12">
        <f>IF(A12="","",IF(I12&lt;=0,0,MAX(0,Ajustes!$B$1-F12)))</f>
        <v/>
      </c>
      <c r="K12">
        <f>IF(A12="","",IF(I12&lt;=0,"Cobrada",IF(J12&gt;0,"Vencida",IF(H12&gt;0,"Cobro parcial","Pendiente"))))</f>
        <v/>
      </c>
    </row>
    <row r="13">
      <c r="D13" s="4" t="n"/>
      <c r="E13" s="5" t="n"/>
      <c r="F13" s="4">
        <f>IF(D13="","",D13+IF(E13="",Ajustes!$B$2,E13))</f>
        <v/>
      </c>
      <c r="G13" s="2" t="n"/>
      <c r="H13" s="2">
        <f>IF(A13="","",SUMIF(Cobros!$B$2:$B$501,A13,Cobros!$C$2:$C$501))</f>
        <v/>
      </c>
      <c r="I13" s="2">
        <f>IF(A13="","",N(G13)-N(H13))</f>
        <v/>
      </c>
      <c r="J13">
        <f>IF(A13="","",IF(I13&lt;=0,0,MAX(0,Ajustes!$B$1-F13)))</f>
        <v/>
      </c>
      <c r="K13">
        <f>IF(A13="","",IF(I13&lt;=0,"Cobrada",IF(J13&gt;0,"Vencida",IF(H13&gt;0,"Cobro parcial","Pendiente"))))</f>
        <v/>
      </c>
    </row>
    <row r="14">
      <c r="D14" s="4" t="n"/>
      <c r="E14" s="5" t="n"/>
      <c r="F14" s="4">
        <f>IF(D14="","",D14+IF(E14="",Ajustes!$B$2,E14))</f>
        <v/>
      </c>
      <c r="G14" s="2" t="n"/>
      <c r="H14" s="2">
        <f>IF(A14="","",SUMIF(Cobros!$B$2:$B$501,A14,Cobros!$C$2:$C$501))</f>
        <v/>
      </c>
      <c r="I14" s="2">
        <f>IF(A14="","",N(G14)-N(H14))</f>
        <v/>
      </c>
      <c r="J14">
        <f>IF(A14="","",IF(I14&lt;=0,0,MAX(0,Ajustes!$B$1-F14)))</f>
        <v/>
      </c>
      <c r="K14">
        <f>IF(A14="","",IF(I14&lt;=0,"Cobrada",IF(J14&gt;0,"Vencida",IF(H14&gt;0,"Cobro parcial","Pendiente"))))</f>
        <v/>
      </c>
    </row>
    <row r="15">
      <c r="D15" s="4" t="n"/>
      <c r="E15" s="5" t="n"/>
      <c r="F15" s="4">
        <f>IF(D15="","",D15+IF(E15="",Ajustes!$B$2,E15))</f>
        <v/>
      </c>
      <c r="G15" s="2" t="n"/>
      <c r="H15" s="2">
        <f>IF(A15="","",SUMIF(Cobros!$B$2:$B$501,A15,Cobros!$C$2:$C$501))</f>
        <v/>
      </c>
      <c r="I15" s="2">
        <f>IF(A15="","",N(G15)-N(H15))</f>
        <v/>
      </c>
      <c r="J15">
        <f>IF(A15="","",IF(I15&lt;=0,0,MAX(0,Ajustes!$B$1-F15)))</f>
        <v/>
      </c>
      <c r="K15">
        <f>IF(A15="","",IF(I15&lt;=0,"Cobrada",IF(J15&gt;0,"Vencida",IF(H15&gt;0,"Cobro parcial","Pendiente"))))</f>
        <v/>
      </c>
    </row>
    <row r="16">
      <c r="D16" s="4" t="n"/>
      <c r="E16" s="5" t="n"/>
      <c r="F16" s="4">
        <f>IF(D16="","",D16+IF(E16="",Ajustes!$B$2,E16))</f>
        <v/>
      </c>
      <c r="G16" s="2" t="n"/>
      <c r="H16" s="2">
        <f>IF(A16="","",SUMIF(Cobros!$B$2:$B$501,A16,Cobros!$C$2:$C$501))</f>
        <v/>
      </c>
      <c r="I16" s="2">
        <f>IF(A16="","",N(G16)-N(H16))</f>
        <v/>
      </c>
      <c r="J16">
        <f>IF(A16="","",IF(I16&lt;=0,0,MAX(0,Ajustes!$B$1-F16)))</f>
        <v/>
      </c>
      <c r="K16">
        <f>IF(A16="","",IF(I16&lt;=0,"Cobrada",IF(J16&gt;0,"Vencida",IF(H16&gt;0,"Cobro parcial","Pendiente"))))</f>
        <v/>
      </c>
    </row>
    <row r="17">
      <c r="D17" s="4" t="n"/>
      <c r="E17" s="5" t="n"/>
      <c r="F17" s="4">
        <f>IF(D17="","",D17+IF(E17="",Ajustes!$B$2,E17))</f>
        <v/>
      </c>
      <c r="G17" s="2" t="n"/>
      <c r="H17" s="2">
        <f>IF(A17="","",SUMIF(Cobros!$B$2:$B$501,A17,Cobros!$C$2:$C$501))</f>
        <v/>
      </c>
      <c r="I17" s="2">
        <f>IF(A17="","",N(G17)-N(H17))</f>
        <v/>
      </c>
      <c r="J17">
        <f>IF(A17="","",IF(I17&lt;=0,0,MAX(0,Ajustes!$B$1-F17)))</f>
        <v/>
      </c>
      <c r="K17">
        <f>IF(A17="","",IF(I17&lt;=0,"Cobrada",IF(J17&gt;0,"Vencida",IF(H17&gt;0,"Cobro parcial","Pendiente"))))</f>
        <v/>
      </c>
    </row>
    <row r="18">
      <c r="D18" s="4" t="n"/>
      <c r="E18" s="5" t="n"/>
      <c r="F18" s="4">
        <f>IF(D18="","",D18+IF(E18="",Ajustes!$B$2,E18))</f>
        <v/>
      </c>
      <c r="G18" s="2" t="n"/>
      <c r="H18" s="2">
        <f>IF(A18="","",SUMIF(Cobros!$B$2:$B$501,A18,Cobros!$C$2:$C$501))</f>
        <v/>
      </c>
      <c r="I18" s="2">
        <f>IF(A18="","",N(G18)-N(H18))</f>
        <v/>
      </c>
      <c r="J18">
        <f>IF(A18="","",IF(I18&lt;=0,0,MAX(0,Ajustes!$B$1-F18)))</f>
        <v/>
      </c>
      <c r="K18">
        <f>IF(A18="","",IF(I18&lt;=0,"Cobrada",IF(J18&gt;0,"Vencida",IF(H18&gt;0,"Cobro parcial","Pendiente"))))</f>
        <v/>
      </c>
    </row>
    <row r="19">
      <c r="D19" s="4" t="n"/>
      <c r="E19" s="5" t="n"/>
      <c r="F19" s="4">
        <f>IF(D19="","",D19+IF(E19="",Ajustes!$B$2,E19))</f>
        <v/>
      </c>
      <c r="G19" s="2" t="n"/>
      <c r="H19" s="2">
        <f>IF(A19="","",SUMIF(Cobros!$B$2:$B$501,A19,Cobros!$C$2:$C$501))</f>
        <v/>
      </c>
      <c r="I19" s="2">
        <f>IF(A19="","",N(G19)-N(H19))</f>
        <v/>
      </c>
      <c r="J19">
        <f>IF(A19="","",IF(I19&lt;=0,0,MAX(0,Ajustes!$B$1-F19)))</f>
        <v/>
      </c>
      <c r="K19">
        <f>IF(A19="","",IF(I19&lt;=0,"Cobrada",IF(J19&gt;0,"Vencida",IF(H19&gt;0,"Cobro parcial","Pendiente"))))</f>
        <v/>
      </c>
    </row>
    <row r="20">
      <c r="D20" s="4" t="n"/>
      <c r="E20" s="5" t="n"/>
      <c r="F20" s="4">
        <f>IF(D20="","",D20+IF(E20="",Ajustes!$B$2,E20))</f>
        <v/>
      </c>
      <c r="G20" s="2" t="n"/>
      <c r="H20" s="2">
        <f>IF(A20="","",SUMIF(Cobros!$B$2:$B$501,A20,Cobros!$C$2:$C$501))</f>
        <v/>
      </c>
      <c r="I20" s="2">
        <f>IF(A20="","",N(G20)-N(H20))</f>
        <v/>
      </c>
      <c r="J20">
        <f>IF(A20="","",IF(I20&lt;=0,0,MAX(0,Ajustes!$B$1-F20)))</f>
        <v/>
      </c>
      <c r="K20">
        <f>IF(A20="","",IF(I20&lt;=0,"Cobrada",IF(J20&gt;0,"Vencida",IF(H20&gt;0,"Cobro parcial","Pendiente"))))</f>
        <v/>
      </c>
    </row>
    <row r="21">
      <c r="D21" s="4" t="n"/>
      <c r="E21" s="5" t="n"/>
      <c r="F21" s="4">
        <f>IF(D21="","",D21+IF(E21="",Ajustes!$B$2,E21))</f>
        <v/>
      </c>
      <c r="G21" s="2" t="n"/>
      <c r="H21" s="2">
        <f>IF(A21="","",SUMIF(Cobros!$B$2:$B$501,A21,Cobros!$C$2:$C$501))</f>
        <v/>
      </c>
      <c r="I21" s="2">
        <f>IF(A21="","",N(G21)-N(H21))</f>
        <v/>
      </c>
      <c r="J21">
        <f>IF(A21="","",IF(I21&lt;=0,0,MAX(0,Ajustes!$B$1-F21)))</f>
        <v/>
      </c>
      <c r="K21">
        <f>IF(A21="","",IF(I21&lt;=0,"Cobrada",IF(J21&gt;0,"Vencida",IF(H21&gt;0,"Cobro parcial","Pendiente"))))</f>
        <v/>
      </c>
    </row>
    <row r="22">
      <c r="D22" s="4" t="n"/>
      <c r="E22" s="5" t="n"/>
      <c r="F22" s="4">
        <f>IF(D22="","",D22+IF(E22="",Ajustes!$B$2,E22))</f>
        <v/>
      </c>
      <c r="G22" s="2" t="n"/>
      <c r="H22" s="2">
        <f>IF(A22="","",SUMIF(Cobros!$B$2:$B$501,A22,Cobros!$C$2:$C$501))</f>
        <v/>
      </c>
      <c r="I22" s="2">
        <f>IF(A22="","",N(G22)-N(H22))</f>
        <v/>
      </c>
      <c r="J22">
        <f>IF(A22="","",IF(I22&lt;=0,0,MAX(0,Ajustes!$B$1-F22)))</f>
        <v/>
      </c>
      <c r="K22">
        <f>IF(A22="","",IF(I22&lt;=0,"Cobrada",IF(J22&gt;0,"Vencida",IF(H22&gt;0,"Cobro parcial","Pendiente"))))</f>
        <v/>
      </c>
    </row>
    <row r="23">
      <c r="D23" s="4" t="n"/>
      <c r="E23" s="5" t="n"/>
      <c r="F23" s="4">
        <f>IF(D23="","",D23+IF(E23="",Ajustes!$B$2,E23))</f>
        <v/>
      </c>
      <c r="G23" s="2" t="n"/>
      <c r="H23" s="2">
        <f>IF(A23="","",SUMIF(Cobros!$B$2:$B$501,A23,Cobros!$C$2:$C$501))</f>
        <v/>
      </c>
      <c r="I23" s="2">
        <f>IF(A23="","",N(G23)-N(H23))</f>
        <v/>
      </c>
      <c r="J23">
        <f>IF(A23="","",IF(I23&lt;=0,0,MAX(0,Ajustes!$B$1-F23)))</f>
        <v/>
      </c>
      <c r="K23">
        <f>IF(A23="","",IF(I23&lt;=0,"Cobrada",IF(J23&gt;0,"Vencida",IF(H23&gt;0,"Cobro parcial","Pendiente"))))</f>
        <v/>
      </c>
    </row>
    <row r="24">
      <c r="D24" s="4" t="n"/>
      <c r="E24" s="5" t="n"/>
      <c r="F24" s="4">
        <f>IF(D24="","",D24+IF(E24="",Ajustes!$B$2,E24))</f>
        <v/>
      </c>
      <c r="G24" s="2" t="n"/>
      <c r="H24" s="2">
        <f>IF(A24="","",SUMIF(Cobros!$B$2:$B$501,A24,Cobros!$C$2:$C$501))</f>
        <v/>
      </c>
      <c r="I24" s="2">
        <f>IF(A24="","",N(G24)-N(H24))</f>
        <v/>
      </c>
      <c r="J24">
        <f>IF(A24="","",IF(I24&lt;=0,0,MAX(0,Ajustes!$B$1-F24)))</f>
        <v/>
      </c>
      <c r="K24">
        <f>IF(A24="","",IF(I24&lt;=0,"Cobrada",IF(J24&gt;0,"Vencida",IF(H24&gt;0,"Cobro parcial","Pendiente"))))</f>
        <v/>
      </c>
    </row>
    <row r="25">
      <c r="D25" s="4" t="n"/>
      <c r="E25" s="5" t="n"/>
      <c r="F25" s="4">
        <f>IF(D25="","",D25+IF(E25="",Ajustes!$B$2,E25))</f>
        <v/>
      </c>
      <c r="G25" s="2" t="n"/>
      <c r="H25" s="2">
        <f>IF(A25="","",SUMIF(Cobros!$B$2:$B$501,A25,Cobros!$C$2:$C$501))</f>
        <v/>
      </c>
      <c r="I25" s="2">
        <f>IF(A25="","",N(G25)-N(H25))</f>
        <v/>
      </c>
      <c r="J25">
        <f>IF(A25="","",IF(I25&lt;=0,0,MAX(0,Ajustes!$B$1-F25)))</f>
        <v/>
      </c>
      <c r="K25">
        <f>IF(A25="","",IF(I25&lt;=0,"Cobrada",IF(J25&gt;0,"Vencida",IF(H25&gt;0,"Cobro parcial","Pendiente"))))</f>
        <v/>
      </c>
    </row>
    <row r="26">
      <c r="D26" s="4" t="n"/>
      <c r="E26" s="5" t="n"/>
      <c r="F26" s="4">
        <f>IF(D26="","",D26+IF(E26="",Ajustes!$B$2,E26))</f>
        <v/>
      </c>
      <c r="G26" s="2" t="n"/>
      <c r="H26" s="2">
        <f>IF(A26="","",SUMIF(Cobros!$B$2:$B$501,A26,Cobros!$C$2:$C$501))</f>
        <v/>
      </c>
      <c r="I26" s="2">
        <f>IF(A26="","",N(G26)-N(H26))</f>
        <v/>
      </c>
      <c r="J26">
        <f>IF(A26="","",IF(I26&lt;=0,0,MAX(0,Ajustes!$B$1-F26)))</f>
        <v/>
      </c>
      <c r="K26">
        <f>IF(A26="","",IF(I26&lt;=0,"Cobrada",IF(J26&gt;0,"Vencida",IF(H26&gt;0,"Cobro parcial","Pendiente"))))</f>
        <v/>
      </c>
    </row>
    <row r="27">
      <c r="D27" s="4" t="n"/>
      <c r="E27" s="5" t="n"/>
      <c r="F27" s="4">
        <f>IF(D27="","",D27+IF(E27="",Ajustes!$B$2,E27))</f>
        <v/>
      </c>
      <c r="G27" s="2" t="n"/>
      <c r="H27" s="2">
        <f>IF(A27="","",SUMIF(Cobros!$B$2:$B$501,A27,Cobros!$C$2:$C$501))</f>
        <v/>
      </c>
      <c r="I27" s="2">
        <f>IF(A27="","",N(G27)-N(H27))</f>
        <v/>
      </c>
      <c r="J27">
        <f>IF(A27="","",IF(I27&lt;=0,0,MAX(0,Ajustes!$B$1-F27)))</f>
        <v/>
      </c>
      <c r="K27">
        <f>IF(A27="","",IF(I27&lt;=0,"Cobrada",IF(J27&gt;0,"Vencida",IF(H27&gt;0,"Cobro parcial","Pendiente"))))</f>
        <v/>
      </c>
    </row>
    <row r="28">
      <c r="D28" s="4" t="n"/>
      <c r="E28" s="5" t="n"/>
      <c r="F28" s="4">
        <f>IF(D28="","",D28+IF(E28="",Ajustes!$B$2,E28))</f>
        <v/>
      </c>
      <c r="G28" s="2" t="n"/>
      <c r="H28" s="2">
        <f>IF(A28="","",SUMIF(Cobros!$B$2:$B$501,A28,Cobros!$C$2:$C$501))</f>
        <v/>
      </c>
      <c r="I28" s="2">
        <f>IF(A28="","",N(G28)-N(H28))</f>
        <v/>
      </c>
      <c r="J28">
        <f>IF(A28="","",IF(I28&lt;=0,0,MAX(0,Ajustes!$B$1-F28)))</f>
        <v/>
      </c>
      <c r="K28">
        <f>IF(A28="","",IF(I28&lt;=0,"Cobrada",IF(J28&gt;0,"Vencida",IF(H28&gt;0,"Cobro parcial","Pendiente"))))</f>
        <v/>
      </c>
    </row>
    <row r="29">
      <c r="D29" s="4" t="n"/>
      <c r="E29" s="5" t="n"/>
      <c r="F29" s="4">
        <f>IF(D29="","",D29+IF(E29="",Ajustes!$B$2,E29))</f>
        <v/>
      </c>
      <c r="G29" s="2" t="n"/>
      <c r="H29" s="2">
        <f>IF(A29="","",SUMIF(Cobros!$B$2:$B$501,A29,Cobros!$C$2:$C$501))</f>
        <v/>
      </c>
      <c r="I29" s="2">
        <f>IF(A29="","",N(G29)-N(H29))</f>
        <v/>
      </c>
      <c r="J29">
        <f>IF(A29="","",IF(I29&lt;=0,0,MAX(0,Ajustes!$B$1-F29)))</f>
        <v/>
      </c>
      <c r="K29">
        <f>IF(A29="","",IF(I29&lt;=0,"Cobrada",IF(J29&gt;0,"Vencida",IF(H29&gt;0,"Cobro parcial","Pendiente"))))</f>
        <v/>
      </c>
    </row>
    <row r="30">
      <c r="D30" s="4" t="n"/>
      <c r="E30" s="5" t="n"/>
      <c r="F30" s="4">
        <f>IF(D30="","",D30+IF(E30="",Ajustes!$B$2,E30))</f>
        <v/>
      </c>
      <c r="G30" s="2" t="n"/>
      <c r="H30" s="2">
        <f>IF(A30="","",SUMIF(Cobros!$B$2:$B$501,A30,Cobros!$C$2:$C$501))</f>
        <v/>
      </c>
      <c r="I30" s="2">
        <f>IF(A30="","",N(G30)-N(H30))</f>
        <v/>
      </c>
      <c r="J30">
        <f>IF(A30="","",IF(I30&lt;=0,0,MAX(0,Ajustes!$B$1-F30)))</f>
        <v/>
      </c>
      <c r="K30">
        <f>IF(A30="","",IF(I30&lt;=0,"Cobrada",IF(J30&gt;0,"Vencida",IF(H30&gt;0,"Cobro parcial","Pendiente"))))</f>
        <v/>
      </c>
    </row>
    <row r="31">
      <c r="D31" s="4" t="n"/>
      <c r="E31" s="5" t="n"/>
      <c r="F31" s="4">
        <f>IF(D31="","",D31+IF(E31="",Ajustes!$B$2,E31))</f>
        <v/>
      </c>
      <c r="G31" s="2" t="n"/>
      <c r="H31" s="2">
        <f>IF(A31="","",SUMIF(Cobros!$B$2:$B$501,A31,Cobros!$C$2:$C$501))</f>
        <v/>
      </c>
      <c r="I31" s="2">
        <f>IF(A31="","",N(G31)-N(H31))</f>
        <v/>
      </c>
      <c r="J31">
        <f>IF(A31="","",IF(I31&lt;=0,0,MAX(0,Ajustes!$B$1-F31)))</f>
        <v/>
      </c>
      <c r="K31">
        <f>IF(A31="","",IF(I31&lt;=0,"Cobrada",IF(J31&gt;0,"Vencida",IF(H31&gt;0,"Cobro parcial","Pendiente"))))</f>
        <v/>
      </c>
    </row>
    <row r="32">
      <c r="D32" s="4" t="n"/>
      <c r="E32" s="5" t="n"/>
      <c r="F32" s="4">
        <f>IF(D32="","",D32+IF(E32="",Ajustes!$B$2,E32))</f>
        <v/>
      </c>
      <c r="G32" s="2" t="n"/>
      <c r="H32" s="2">
        <f>IF(A32="","",SUMIF(Cobros!$B$2:$B$501,A32,Cobros!$C$2:$C$501))</f>
        <v/>
      </c>
      <c r="I32" s="2">
        <f>IF(A32="","",N(G32)-N(H32))</f>
        <v/>
      </c>
      <c r="J32">
        <f>IF(A32="","",IF(I32&lt;=0,0,MAX(0,Ajustes!$B$1-F32)))</f>
        <v/>
      </c>
      <c r="K32">
        <f>IF(A32="","",IF(I32&lt;=0,"Cobrada",IF(J32&gt;0,"Vencida",IF(H32&gt;0,"Cobro parcial","Pendiente"))))</f>
        <v/>
      </c>
    </row>
    <row r="33">
      <c r="D33" s="4" t="n"/>
      <c r="E33" s="5" t="n"/>
      <c r="F33" s="4">
        <f>IF(D33="","",D33+IF(E33="",Ajustes!$B$2,E33))</f>
        <v/>
      </c>
      <c r="G33" s="2" t="n"/>
      <c r="H33" s="2">
        <f>IF(A33="","",SUMIF(Cobros!$B$2:$B$501,A33,Cobros!$C$2:$C$501))</f>
        <v/>
      </c>
      <c r="I33" s="2">
        <f>IF(A33="","",N(G33)-N(H33))</f>
        <v/>
      </c>
      <c r="J33">
        <f>IF(A33="","",IF(I33&lt;=0,0,MAX(0,Ajustes!$B$1-F33)))</f>
        <v/>
      </c>
      <c r="K33">
        <f>IF(A33="","",IF(I33&lt;=0,"Cobrada",IF(J33&gt;0,"Vencida",IF(H33&gt;0,"Cobro parcial","Pendiente"))))</f>
        <v/>
      </c>
    </row>
    <row r="34">
      <c r="D34" s="4" t="n"/>
      <c r="E34" s="5" t="n"/>
      <c r="F34" s="4">
        <f>IF(D34="","",D34+IF(E34="",Ajustes!$B$2,E34))</f>
        <v/>
      </c>
      <c r="G34" s="2" t="n"/>
      <c r="H34" s="2">
        <f>IF(A34="","",SUMIF(Cobros!$B$2:$B$501,A34,Cobros!$C$2:$C$501))</f>
        <v/>
      </c>
      <c r="I34" s="2">
        <f>IF(A34="","",N(G34)-N(H34))</f>
        <v/>
      </c>
      <c r="J34">
        <f>IF(A34="","",IF(I34&lt;=0,0,MAX(0,Ajustes!$B$1-F34)))</f>
        <v/>
      </c>
      <c r="K34">
        <f>IF(A34="","",IF(I34&lt;=0,"Cobrada",IF(J34&gt;0,"Vencida",IF(H34&gt;0,"Cobro parcial","Pendiente"))))</f>
        <v/>
      </c>
    </row>
    <row r="35">
      <c r="D35" s="4" t="n"/>
      <c r="E35" s="5" t="n"/>
      <c r="F35" s="4">
        <f>IF(D35="","",D35+IF(E35="",Ajustes!$B$2,E35))</f>
        <v/>
      </c>
      <c r="G35" s="2" t="n"/>
      <c r="H35" s="2">
        <f>IF(A35="","",SUMIF(Cobros!$B$2:$B$501,A35,Cobros!$C$2:$C$501))</f>
        <v/>
      </c>
      <c r="I35" s="2">
        <f>IF(A35="","",N(G35)-N(H35))</f>
        <v/>
      </c>
      <c r="J35">
        <f>IF(A35="","",IF(I35&lt;=0,0,MAX(0,Ajustes!$B$1-F35)))</f>
        <v/>
      </c>
      <c r="K35">
        <f>IF(A35="","",IF(I35&lt;=0,"Cobrada",IF(J35&gt;0,"Vencida",IF(H35&gt;0,"Cobro parcial","Pendiente"))))</f>
        <v/>
      </c>
    </row>
    <row r="36">
      <c r="D36" s="4" t="n"/>
      <c r="E36" s="5" t="n"/>
      <c r="F36" s="4">
        <f>IF(D36="","",D36+IF(E36="",Ajustes!$B$2,E36))</f>
        <v/>
      </c>
      <c r="G36" s="2" t="n"/>
      <c r="H36" s="2">
        <f>IF(A36="","",SUMIF(Cobros!$B$2:$B$501,A36,Cobros!$C$2:$C$501))</f>
        <v/>
      </c>
      <c r="I36" s="2">
        <f>IF(A36="","",N(G36)-N(H36))</f>
        <v/>
      </c>
      <c r="J36">
        <f>IF(A36="","",IF(I36&lt;=0,0,MAX(0,Ajustes!$B$1-F36)))</f>
        <v/>
      </c>
      <c r="K36">
        <f>IF(A36="","",IF(I36&lt;=0,"Cobrada",IF(J36&gt;0,"Vencida",IF(H36&gt;0,"Cobro parcial","Pendiente"))))</f>
        <v/>
      </c>
    </row>
    <row r="37">
      <c r="D37" s="4" t="n"/>
      <c r="E37" s="5" t="n"/>
      <c r="F37" s="4">
        <f>IF(D37="","",D37+IF(E37="",Ajustes!$B$2,E37))</f>
        <v/>
      </c>
      <c r="G37" s="2" t="n"/>
      <c r="H37" s="2">
        <f>IF(A37="","",SUMIF(Cobros!$B$2:$B$501,A37,Cobros!$C$2:$C$501))</f>
        <v/>
      </c>
      <c r="I37" s="2">
        <f>IF(A37="","",N(G37)-N(H37))</f>
        <v/>
      </c>
      <c r="J37">
        <f>IF(A37="","",IF(I37&lt;=0,0,MAX(0,Ajustes!$B$1-F37)))</f>
        <v/>
      </c>
      <c r="K37">
        <f>IF(A37="","",IF(I37&lt;=0,"Cobrada",IF(J37&gt;0,"Vencida",IF(H37&gt;0,"Cobro parcial","Pendiente"))))</f>
        <v/>
      </c>
    </row>
    <row r="38">
      <c r="D38" s="4" t="n"/>
      <c r="E38" s="5" t="n"/>
      <c r="F38" s="4">
        <f>IF(D38="","",D38+IF(E38="",Ajustes!$B$2,E38))</f>
        <v/>
      </c>
      <c r="G38" s="2" t="n"/>
      <c r="H38" s="2">
        <f>IF(A38="","",SUMIF(Cobros!$B$2:$B$501,A38,Cobros!$C$2:$C$501))</f>
        <v/>
      </c>
      <c r="I38" s="2">
        <f>IF(A38="","",N(G38)-N(H38))</f>
        <v/>
      </c>
      <c r="J38">
        <f>IF(A38="","",IF(I38&lt;=0,0,MAX(0,Ajustes!$B$1-F38)))</f>
        <v/>
      </c>
      <c r="K38">
        <f>IF(A38="","",IF(I38&lt;=0,"Cobrada",IF(J38&gt;0,"Vencida",IF(H38&gt;0,"Cobro parcial","Pendiente"))))</f>
        <v/>
      </c>
    </row>
    <row r="39">
      <c r="D39" s="4" t="n"/>
      <c r="E39" s="5" t="n"/>
      <c r="F39" s="4">
        <f>IF(D39="","",D39+IF(E39="",Ajustes!$B$2,E39))</f>
        <v/>
      </c>
      <c r="G39" s="2" t="n"/>
      <c r="H39" s="2">
        <f>IF(A39="","",SUMIF(Cobros!$B$2:$B$501,A39,Cobros!$C$2:$C$501))</f>
        <v/>
      </c>
      <c r="I39" s="2">
        <f>IF(A39="","",N(G39)-N(H39))</f>
        <v/>
      </c>
      <c r="J39">
        <f>IF(A39="","",IF(I39&lt;=0,0,MAX(0,Ajustes!$B$1-F39)))</f>
        <v/>
      </c>
      <c r="K39">
        <f>IF(A39="","",IF(I39&lt;=0,"Cobrada",IF(J39&gt;0,"Vencida",IF(H39&gt;0,"Cobro parcial","Pendiente"))))</f>
        <v/>
      </c>
    </row>
    <row r="40">
      <c r="D40" s="4" t="n"/>
      <c r="E40" s="5" t="n"/>
      <c r="F40" s="4">
        <f>IF(D40="","",D40+IF(E40="",Ajustes!$B$2,E40))</f>
        <v/>
      </c>
      <c r="G40" s="2" t="n"/>
      <c r="H40" s="2">
        <f>IF(A40="","",SUMIF(Cobros!$B$2:$B$501,A40,Cobros!$C$2:$C$501))</f>
        <v/>
      </c>
      <c r="I40" s="2">
        <f>IF(A40="","",N(G40)-N(H40))</f>
        <v/>
      </c>
      <c r="J40">
        <f>IF(A40="","",IF(I40&lt;=0,0,MAX(0,Ajustes!$B$1-F40)))</f>
        <v/>
      </c>
      <c r="K40">
        <f>IF(A40="","",IF(I40&lt;=0,"Cobrada",IF(J40&gt;0,"Vencida",IF(H40&gt;0,"Cobro parcial","Pendiente"))))</f>
        <v/>
      </c>
    </row>
    <row r="41">
      <c r="D41" s="4" t="n"/>
      <c r="E41" s="5" t="n"/>
      <c r="F41" s="4">
        <f>IF(D41="","",D41+IF(E41="",Ajustes!$B$2,E41))</f>
        <v/>
      </c>
      <c r="G41" s="2" t="n"/>
      <c r="H41" s="2">
        <f>IF(A41="","",SUMIF(Cobros!$B$2:$B$501,A41,Cobros!$C$2:$C$501))</f>
        <v/>
      </c>
      <c r="I41" s="2">
        <f>IF(A41="","",N(G41)-N(H41))</f>
        <v/>
      </c>
      <c r="J41">
        <f>IF(A41="","",IF(I41&lt;=0,0,MAX(0,Ajustes!$B$1-F41)))</f>
        <v/>
      </c>
      <c r="K41">
        <f>IF(A41="","",IF(I41&lt;=0,"Cobrada",IF(J41&gt;0,"Vencida",IF(H41&gt;0,"Cobro parcial","Pendiente"))))</f>
        <v/>
      </c>
    </row>
    <row r="42">
      <c r="D42" s="4" t="n"/>
      <c r="E42" s="5" t="n"/>
      <c r="F42" s="4">
        <f>IF(D42="","",D42+IF(E42="",Ajustes!$B$2,E42))</f>
        <v/>
      </c>
      <c r="G42" s="2" t="n"/>
      <c r="H42" s="2">
        <f>IF(A42="","",SUMIF(Cobros!$B$2:$B$501,A42,Cobros!$C$2:$C$501))</f>
        <v/>
      </c>
      <c r="I42" s="2">
        <f>IF(A42="","",N(G42)-N(H42))</f>
        <v/>
      </c>
      <c r="J42">
        <f>IF(A42="","",IF(I42&lt;=0,0,MAX(0,Ajustes!$B$1-F42)))</f>
        <v/>
      </c>
      <c r="K42">
        <f>IF(A42="","",IF(I42&lt;=0,"Cobrada",IF(J42&gt;0,"Vencida",IF(H42&gt;0,"Cobro parcial","Pendiente"))))</f>
        <v/>
      </c>
    </row>
    <row r="43">
      <c r="D43" s="4" t="n"/>
      <c r="E43" s="5" t="n"/>
      <c r="F43" s="4">
        <f>IF(D43="","",D43+IF(E43="",Ajustes!$B$2,E43))</f>
        <v/>
      </c>
      <c r="G43" s="2" t="n"/>
      <c r="H43" s="2">
        <f>IF(A43="","",SUMIF(Cobros!$B$2:$B$501,A43,Cobros!$C$2:$C$501))</f>
        <v/>
      </c>
      <c r="I43" s="2">
        <f>IF(A43="","",N(G43)-N(H43))</f>
        <v/>
      </c>
      <c r="J43">
        <f>IF(A43="","",IF(I43&lt;=0,0,MAX(0,Ajustes!$B$1-F43)))</f>
        <v/>
      </c>
      <c r="K43">
        <f>IF(A43="","",IF(I43&lt;=0,"Cobrada",IF(J43&gt;0,"Vencida",IF(H43&gt;0,"Cobro parcial","Pendiente"))))</f>
        <v/>
      </c>
    </row>
    <row r="44">
      <c r="D44" s="4" t="n"/>
      <c r="E44" s="5" t="n"/>
      <c r="F44" s="4">
        <f>IF(D44="","",D44+IF(E44="",Ajustes!$B$2,E44))</f>
        <v/>
      </c>
      <c r="G44" s="2" t="n"/>
      <c r="H44" s="2">
        <f>IF(A44="","",SUMIF(Cobros!$B$2:$B$501,A44,Cobros!$C$2:$C$501))</f>
        <v/>
      </c>
      <c r="I44" s="2">
        <f>IF(A44="","",N(G44)-N(H44))</f>
        <v/>
      </c>
      <c r="J44">
        <f>IF(A44="","",IF(I44&lt;=0,0,MAX(0,Ajustes!$B$1-F44)))</f>
        <v/>
      </c>
      <c r="K44">
        <f>IF(A44="","",IF(I44&lt;=0,"Cobrada",IF(J44&gt;0,"Vencida",IF(H44&gt;0,"Cobro parcial","Pendiente"))))</f>
        <v/>
      </c>
    </row>
    <row r="45">
      <c r="D45" s="4" t="n"/>
      <c r="E45" s="5" t="n"/>
      <c r="F45" s="4">
        <f>IF(D45="","",D45+IF(E45="",Ajustes!$B$2,E45))</f>
        <v/>
      </c>
      <c r="G45" s="2" t="n"/>
      <c r="H45" s="2">
        <f>IF(A45="","",SUMIF(Cobros!$B$2:$B$501,A45,Cobros!$C$2:$C$501))</f>
        <v/>
      </c>
      <c r="I45" s="2">
        <f>IF(A45="","",N(G45)-N(H45))</f>
        <v/>
      </c>
      <c r="J45">
        <f>IF(A45="","",IF(I45&lt;=0,0,MAX(0,Ajustes!$B$1-F45)))</f>
        <v/>
      </c>
      <c r="K45">
        <f>IF(A45="","",IF(I45&lt;=0,"Cobrada",IF(J45&gt;0,"Vencida",IF(H45&gt;0,"Cobro parcial","Pendiente"))))</f>
        <v/>
      </c>
    </row>
    <row r="46">
      <c r="D46" s="4" t="n"/>
      <c r="E46" s="5" t="n"/>
      <c r="F46" s="4">
        <f>IF(D46="","",D46+IF(E46="",Ajustes!$B$2,E46))</f>
        <v/>
      </c>
      <c r="G46" s="2" t="n"/>
      <c r="H46" s="2">
        <f>IF(A46="","",SUMIF(Cobros!$B$2:$B$501,A46,Cobros!$C$2:$C$501))</f>
        <v/>
      </c>
      <c r="I46" s="2">
        <f>IF(A46="","",N(G46)-N(H46))</f>
        <v/>
      </c>
      <c r="J46">
        <f>IF(A46="","",IF(I46&lt;=0,0,MAX(0,Ajustes!$B$1-F46)))</f>
        <v/>
      </c>
      <c r="K46">
        <f>IF(A46="","",IF(I46&lt;=0,"Cobrada",IF(J46&gt;0,"Vencida",IF(H46&gt;0,"Cobro parcial","Pendiente"))))</f>
        <v/>
      </c>
    </row>
    <row r="47">
      <c r="D47" s="4" t="n"/>
      <c r="E47" s="5" t="n"/>
      <c r="F47" s="4">
        <f>IF(D47="","",D47+IF(E47="",Ajustes!$B$2,E47))</f>
        <v/>
      </c>
      <c r="G47" s="2" t="n"/>
      <c r="H47" s="2">
        <f>IF(A47="","",SUMIF(Cobros!$B$2:$B$501,A47,Cobros!$C$2:$C$501))</f>
        <v/>
      </c>
      <c r="I47" s="2">
        <f>IF(A47="","",N(G47)-N(H47))</f>
        <v/>
      </c>
      <c r="J47">
        <f>IF(A47="","",IF(I47&lt;=0,0,MAX(0,Ajustes!$B$1-F47)))</f>
        <v/>
      </c>
      <c r="K47">
        <f>IF(A47="","",IF(I47&lt;=0,"Cobrada",IF(J47&gt;0,"Vencida",IF(H47&gt;0,"Cobro parcial","Pendiente"))))</f>
        <v/>
      </c>
    </row>
    <row r="48">
      <c r="D48" s="4" t="n"/>
      <c r="E48" s="5" t="n"/>
      <c r="F48" s="4">
        <f>IF(D48="","",D48+IF(E48="",Ajustes!$B$2,E48))</f>
        <v/>
      </c>
      <c r="G48" s="2" t="n"/>
      <c r="H48" s="2">
        <f>IF(A48="","",SUMIF(Cobros!$B$2:$B$501,A48,Cobros!$C$2:$C$501))</f>
        <v/>
      </c>
      <c r="I48" s="2">
        <f>IF(A48="","",N(G48)-N(H48))</f>
        <v/>
      </c>
      <c r="J48">
        <f>IF(A48="","",IF(I48&lt;=0,0,MAX(0,Ajustes!$B$1-F48)))</f>
        <v/>
      </c>
      <c r="K48">
        <f>IF(A48="","",IF(I48&lt;=0,"Cobrada",IF(J48&gt;0,"Vencida",IF(H48&gt;0,"Cobro parcial","Pendiente"))))</f>
        <v/>
      </c>
    </row>
    <row r="49">
      <c r="D49" s="4" t="n"/>
      <c r="E49" s="5" t="n"/>
      <c r="F49" s="4">
        <f>IF(D49="","",D49+IF(E49="",Ajustes!$B$2,E49))</f>
        <v/>
      </c>
      <c r="G49" s="2" t="n"/>
      <c r="H49" s="2">
        <f>IF(A49="","",SUMIF(Cobros!$B$2:$B$501,A49,Cobros!$C$2:$C$501))</f>
        <v/>
      </c>
      <c r="I49" s="2">
        <f>IF(A49="","",N(G49)-N(H49))</f>
        <v/>
      </c>
      <c r="J49">
        <f>IF(A49="","",IF(I49&lt;=0,0,MAX(0,Ajustes!$B$1-F49)))</f>
        <v/>
      </c>
      <c r="K49">
        <f>IF(A49="","",IF(I49&lt;=0,"Cobrada",IF(J49&gt;0,"Vencida",IF(H49&gt;0,"Cobro parcial","Pendiente"))))</f>
        <v/>
      </c>
    </row>
    <row r="50">
      <c r="D50" s="4" t="n"/>
      <c r="E50" s="5" t="n"/>
      <c r="F50" s="4">
        <f>IF(D50="","",D50+IF(E50="",Ajustes!$B$2,E50))</f>
        <v/>
      </c>
      <c r="G50" s="2" t="n"/>
      <c r="H50" s="2">
        <f>IF(A50="","",SUMIF(Cobros!$B$2:$B$501,A50,Cobros!$C$2:$C$501))</f>
        <v/>
      </c>
      <c r="I50" s="2">
        <f>IF(A50="","",N(G50)-N(H50))</f>
        <v/>
      </c>
      <c r="J50">
        <f>IF(A50="","",IF(I50&lt;=0,0,MAX(0,Ajustes!$B$1-F50)))</f>
        <v/>
      </c>
      <c r="K50">
        <f>IF(A50="","",IF(I50&lt;=0,"Cobrada",IF(J50&gt;0,"Vencida",IF(H50&gt;0,"Cobro parcial","Pendiente"))))</f>
        <v/>
      </c>
    </row>
    <row r="51">
      <c r="D51" s="4" t="n"/>
      <c r="E51" s="5" t="n"/>
      <c r="F51" s="4">
        <f>IF(D51="","",D51+IF(E51="",Ajustes!$B$2,E51))</f>
        <v/>
      </c>
      <c r="G51" s="2" t="n"/>
      <c r="H51" s="2">
        <f>IF(A51="","",SUMIF(Cobros!$B$2:$B$501,A51,Cobros!$C$2:$C$501))</f>
        <v/>
      </c>
      <c r="I51" s="2">
        <f>IF(A51="","",N(G51)-N(H51))</f>
        <v/>
      </c>
      <c r="J51">
        <f>IF(A51="","",IF(I51&lt;=0,0,MAX(0,Ajustes!$B$1-F51)))</f>
        <v/>
      </c>
      <c r="K51">
        <f>IF(A51="","",IF(I51&lt;=0,"Cobrada",IF(J51&gt;0,"Vencida",IF(H51&gt;0,"Cobro parcial","Pendiente"))))</f>
        <v/>
      </c>
    </row>
    <row r="52">
      <c r="D52" s="4" t="n"/>
      <c r="E52" s="5" t="n"/>
      <c r="F52" s="4">
        <f>IF(D52="","",D52+IF(E52="",Ajustes!$B$2,E52))</f>
        <v/>
      </c>
      <c r="G52" s="2" t="n"/>
      <c r="H52" s="2">
        <f>IF(A52="","",SUMIF(Cobros!$B$2:$B$501,A52,Cobros!$C$2:$C$501))</f>
        <v/>
      </c>
      <c r="I52" s="2">
        <f>IF(A52="","",N(G52)-N(H52))</f>
        <v/>
      </c>
      <c r="J52">
        <f>IF(A52="","",IF(I52&lt;=0,0,MAX(0,Ajustes!$B$1-F52)))</f>
        <v/>
      </c>
      <c r="K52">
        <f>IF(A52="","",IF(I52&lt;=0,"Cobrada",IF(J52&gt;0,"Vencida",IF(H52&gt;0,"Cobro parcial","Pendiente"))))</f>
        <v/>
      </c>
    </row>
    <row r="53">
      <c r="D53" s="4" t="n"/>
      <c r="E53" s="5" t="n"/>
      <c r="F53" s="4">
        <f>IF(D53="","",D53+IF(E53="",Ajustes!$B$2,E53))</f>
        <v/>
      </c>
      <c r="G53" s="2" t="n"/>
      <c r="H53" s="2">
        <f>IF(A53="","",SUMIF(Cobros!$B$2:$B$501,A53,Cobros!$C$2:$C$501))</f>
        <v/>
      </c>
      <c r="I53" s="2">
        <f>IF(A53="","",N(G53)-N(H53))</f>
        <v/>
      </c>
      <c r="J53">
        <f>IF(A53="","",IF(I53&lt;=0,0,MAX(0,Ajustes!$B$1-F53)))</f>
        <v/>
      </c>
      <c r="K53">
        <f>IF(A53="","",IF(I53&lt;=0,"Cobrada",IF(J53&gt;0,"Vencida",IF(H53&gt;0,"Cobro parcial","Pendiente"))))</f>
        <v/>
      </c>
    </row>
    <row r="54">
      <c r="D54" s="4" t="n"/>
      <c r="E54" s="5" t="n"/>
      <c r="F54" s="4">
        <f>IF(D54="","",D54+IF(E54="",Ajustes!$B$2,E54))</f>
        <v/>
      </c>
      <c r="G54" s="2" t="n"/>
      <c r="H54" s="2">
        <f>IF(A54="","",SUMIF(Cobros!$B$2:$B$501,A54,Cobros!$C$2:$C$501))</f>
        <v/>
      </c>
      <c r="I54" s="2">
        <f>IF(A54="","",N(G54)-N(H54))</f>
        <v/>
      </c>
      <c r="J54">
        <f>IF(A54="","",IF(I54&lt;=0,0,MAX(0,Ajustes!$B$1-F54)))</f>
        <v/>
      </c>
      <c r="K54">
        <f>IF(A54="","",IF(I54&lt;=0,"Cobrada",IF(J54&gt;0,"Vencida",IF(H54&gt;0,"Cobro parcial","Pendiente"))))</f>
        <v/>
      </c>
    </row>
    <row r="55">
      <c r="D55" s="4" t="n"/>
      <c r="E55" s="5" t="n"/>
      <c r="F55" s="4">
        <f>IF(D55="","",D55+IF(E55="",Ajustes!$B$2,E55))</f>
        <v/>
      </c>
      <c r="G55" s="2" t="n"/>
      <c r="H55" s="2">
        <f>IF(A55="","",SUMIF(Cobros!$B$2:$B$501,A55,Cobros!$C$2:$C$501))</f>
        <v/>
      </c>
      <c r="I55" s="2">
        <f>IF(A55="","",N(G55)-N(H55))</f>
        <v/>
      </c>
      <c r="J55">
        <f>IF(A55="","",IF(I55&lt;=0,0,MAX(0,Ajustes!$B$1-F55)))</f>
        <v/>
      </c>
      <c r="K55">
        <f>IF(A55="","",IF(I55&lt;=0,"Cobrada",IF(J55&gt;0,"Vencida",IF(H55&gt;0,"Cobro parcial","Pendiente"))))</f>
        <v/>
      </c>
    </row>
    <row r="56">
      <c r="D56" s="4" t="n"/>
      <c r="E56" s="5" t="n"/>
      <c r="F56" s="4">
        <f>IF(D56="","",D56+IF(E56="",Ajustes!$B$2,E56))</f>
        <v/>
      </c>
      <c r="G56" s="2" t="n"/>
      <c r="H56" s="2">
        <f>IF(A56="","",SUMIF(Cobros!$B$2:$B$501,A56,Cobros!$C$2:$C$501))</f>
        <v/>
      </c>
      <c r="I56" s="2">
        <f>IF(A56="","",N(G56)-N(H56))</f>
        <v/>
      </c>
      <c r="J56">
        <f>IF(A56="","",IF(I56&lt;=0,0,MAX(0,Ajustes!$B$1-F56)))</f>
        <v/>
      </c>
      <c r="K56">
        <f>IF(A56="","",IF(I56&lt;=0,"Cobrada",IF(J56&gt;0,"Vencida",IF(H56&gt;0,"Cobro parcial","Pendiente"))))</f>
        <v/>
      </c>
    </row>
    <row r="57">
      <c r="D57" s="4" t="n"/>
      <c r="E57" s="5" t="n"/>
      <c r="F57" s="4">
        <f>IF(D57="","",D57+IF(E57="",Ajustes!$B$2,E57))</f>
        <v/>
      </c>
      <c r="G57" s="2" t="n"/>
      <c r="H57" s="2">
        <f>IF(A57="","",SUMIF(Cobros!$B$2:$B$501,A57,Cobros!$C$2:$C$501))</f>
        <v/>
      </c>
      <c r="I57" s="2">
        <f>IF(A57="","",N(G57)-N(H57))</f>
        <v/>
      </c>
      <c r="J57">
        <f>IF(A57="","",IF(I57&lt;=0,0,MAX(0,Ajustes!$B$1-F57)))</f>
        <v/>
      </c>
      <c r="K57">
        <f>IF(A57="","",IF(I57&lt;=0,"Cobrada",IF(J57&gt;0,"Vencida",IF(H57&gt;0,"Cobro parcial","Pendiente"))))</f>
        <v/>
      </c>
    </row>
    <row r="58">
      <c r="D58" s="4" t="n"/>
      <c r="E58" s="5" t="n"/>
      <c r="F58" s="4">
        <f>IF(D58="","",D58+IF(E58="",Ajustes!$B$2,E58))</f>
        <v/>
      </c>
      <c r="G58" s="2" t="n"/>
      <c r="H58" s="2">
        <f>IF(A58="","",SUMIF(Cobros!$B$2:$B$501,A58,Cobros!$C$2:$C$501))</f>
        <v/>
      </c>
      <c r="I58" s="2">
        <f>IF(A58="","",N(G58)-N(H58))</f>
        <v/>
      </c>
      <c r="J58">
        <f>IF(A58="","",IF(I58&lt;=0,0,MAX(0,Ajustes!$B$1-F58)))</f>
        <v/>
      </c>
      <c r="K58">
        <f>IF(A58="","",IF(I58&lt;=0,"Cobrada",IF(J58&gt;0,"Vencida",IF(H58&gt;0,"Cobro parcial","Pendiente"))))</f>
        <v/>
      </c>
    </row>
    <row r="59">
      <c r="D59" s="4" t="n"/>
      <c r="E59" s="5" t="n"/>
      <c r="F59" s="4">
        <f>IF(D59="","",D59+IF(E59="",Ajustes!$B$2,E59))</f>
        <v/>
      </c>
      <c r="G59" s="2" t="n"/>
      <c r="H59" s="2">
        <f>IF(A59="","",SUMIF(Cobros!$B$2:$B$501,A59,Cobros!$C$2:$C$501))</f>
        <v/>
      </c>
      <c r="I59" s="2">
        <f>IF(A59="","",N(G59)-N(H59))</f>
        <v/>
      </c>
      <c r="J59">
        <f>IF(A59="","",IF(I59&lt;=0,0,MAX(0,Ajustes!$B$1-F59)))</f>
        <v/>
      </c>
      <c r="K59">
        <f>IF(A59="","",IF(I59&lt;=0,"Cobrada",IF(J59&gt;0,"Vencida",IF(H59&gt;0,"Cobro parcial","Pendiente"))))</f>
        <v/>
      </c>
    </row>
    <row r="60">
      <c r="D60" s="4" t="n"/>
      <c r="E60" s="5" t="n"/>
      <c r="F60" s="4">
        <f>IF(D60="","",D60+IF(E60="",Ajustes!$B$2,E60))</f>
        <v/>
      </c>
      <c r="G60" s="2" t="n"/>
      <c r="H60" s="2">
        <f>IF(A60="","",SUMIF(Cobros!$B$2:$B$501,A60,Cobros!$C$2:$C$501))</f>
        <v/>
      </c>
      <c r="I60" s="2">
        <f>IF(A60="","",N(G60)-N(H60))</f>
        <v/>
      </c>
      <c r="J60">
        <f>IF(A60="","",IF(I60&lt;=0,0,MAX(0,Ajustes!$B$1-F60)))</f>
        <v/>
      </c>
      <c r="K60">
        <f>IF(A60="","",IF(I60&lt;=0,"Cobrada",IF(J60&gt;0,"Vencida",IF(H60&gt;0,"Cobro parcial","Pendiente"))))</f>
        <v/>
      </c>
    </row>
    <row r="61">
      <c r="D61" s="4" t="n"/>
      <c r="E61" s="5" t="n"/>
      <c r="F61" s="4">
        <f>IF(D61="","",D61+IF(E61="",Ajustes!$B$2,E61))</f>
        <v/>
      </c>
      <c r="G61" s="2" t="n"/>
      <c r="H61" s="2">
        <f>IF(A61="","",SUMIF(Cobros!$B$2:$B$501,A61,Cobros!$C$2:$C$501))</f>
        <v/>
      </c>
      <c r="I61" s="2">
        <f>IF(A61="","",N(G61)-N(H61))</f>
        <v/>
      </c>
      <c r="J61">
        <f>IF(A61="","",IF(I61&lt;=0,0,MAX(0,Ajustes!$B$1-F61)))</f>
        <v/>
      </c>
      <c r="K61">
        <f>IF(A61="","",IF(I61&lt;=0,"Cobrada",IF(J61&gt;0,"Vencida",IF(H61&gt;0,"Cobro parcial","Pendiente"))))</f>
        <v/>
      </c>
    </row>
    <row r="62">
      <c r="D62" s="4" t="n"/>
      <c r="E62" s="5" t="n"/>
      <c r="F62" s="4">
        <f>IF(D62="","",D62+IF(E62="",Ajustes!$B$2,E62))</f>
        <v/>
      </c>
      <c r="G62" s="2" t="n"/>
      <c r="H62" s="2">
        <f>IF(A62="","",SUMIF(Cobros!$B$2:$B$501,A62,Cobros!$C$2:$C$501))</f>
        <v/>
      </c>
      <c r="I62" s="2">
        <f>IF(A62="","",N(G62)-N(H62))</f>
        <v/>
      </c>
      <c r="J62">
        <f>IF(A62="","",IF(I62&lt;=0,0,MAX(0,Ajustes!$B$1-F62)))</f>
        <v/>
      </c>
      <c r="K62">
        <f>IF(A62="","",IF(I62&lt;=0,"Cobrada",IF(J62&gt;0,"Vencida",IF(H62&gt;0,"Cobro parcial","Pendiente"))))</f>
        <v/>
      </c>
    </row>
    <row r="63">
      <c r="D63" s="4" t="n"/>
      <c r="E63" s="5" t="n"/>
      <c r="F63" s="4">
        <f>IF(D63="","",D63+IF(E63="",Ajustes!$B$2,E63))</f>
        <v/>
      </c>
      <c r="G63" s="2" t="n"/>
      <c r="H63" s="2">
        <f>IF(A63="","",SUMIF(Cobros!$B$2:$B$501,A63,Cobros!$C$2:$C$501))</f>
        <v/>
      </c>
      <c r="I63" s="2">
        <f>IF(A63="","",N(G63)-N(H63))</f>
        <v/>
      </c>
      <c r="J63">
        <f>IF(A63="","",IF(I63&lt;=0,0,MAX(0,Ajustes!$B$1-F63)))</f>
        <v/>
      </c>
      <c r="K63">
        <f>IF(A63="","",IF(I63&lt;=0,"Cobrada",IF(J63&gt;0,"Vencida",IF(H63&gt;0,"Cobro parcial","Pendiente"))))</f>
        <v/>
      </c>
    </row>
    <row r="64">
      <c r="D64" s="4" t="n"/>
      <c r="E64" s="5" t="n"/>
      <c r="F64" s="4">
        <f>IF(D64="","",D64+IF(E64="",Ajustes!$B$2,E64))</f>
        <v/>
      </c>
      <c r="G64" s="2" t="n"/>
      <c r="H64" s="2">
        <f>IF(A64="","",SUMIF(Cobros!$B$2:$B$501,A64,Cobros!$C$2:$C$501))</f>
        <v/>
      </c>
      <c r="I64" s="2">
        <f>IF(A64="","",N(G64)-N(H64))</f>
        <v/>
      </c>
      <c r="J64">
        <f>IF(A64="","",IF(I64&lt;=0,0,MAX(0,Ajustes!$B$1-F64)))</f>
        <v/>
      </c>
      <c r="K64">
        <f>IF(A64="","",IF(I64&lt;=0,"Cobrada",IF(J64&gt;0,"Vencida",IF(H64&gt;0,"Cobro parcial","Pendiente"))))</f>
        <v/>
      </c>
    </row>
    <row r="65">
      <c r="D65" s="4" t="n"/>
      <c r="E65" s="5" t="n"/>
      <c r="F65" s="4">
        <f>IF(D65="","",D65+IF(E65="",Ajustes!$B$2,E65))</f>
        <v/>
      </c>
      <c r="G65" s="2" t="n"/>
      <c r="H65" s="2">
        <f>IF(A65="","",SUMIF(Cobros!$B$2:$B$501,A65,Cobros!$C$2:$C$501))</f>
        <v/>
      </c>
      <c r="I65" s="2">
        <f>IF(A65="","",N(G65)-N(H65))</f>
        <v/>
      </c>
      <c r="J65">
        <f>IF(A65="","",IF(I65&lt;=0,0,MAX(0,Ajustes!$B$1-F65)))</f>
        <v/>
      </c>
      <c r="K65">
        <f>IF(A65="","",IF(I65&lt;=0,"Cobrada",IF(J65&gt;0,"Vencida",IF(H65&gt;0,"Cobro parcial","Pendiente"))))</f>
        <v/>
      </c>
    </row>
    <row r="66">
      <c r="D66" s="4" t="n"/>
      <c r="E66" s="5" t="n"/>
      <c r="F66" s="4">
        <f>IF(D66="","",D66+IF(E66="",Ajustes!$B$2,E66))</f>
        <v/>
      </c>
      <c r="G66" s="2" t="n"/>
      <c r="H66" s="2">
        <f>IF(A66="","",SUMIF(Cobros!$B$2:$B$501,A66,Cobros!$C$2:$C$501))</f>
        <v/>
      </c>
      <c r="I66" s="2">
        <f>IF(A66="","",N(G66)-N(H66))</f>
        <v/>
      </c>
      <c r="J66">
        <f>IF(A66="","",IF(I66&lt;=0,0,MAX(0,Ajustes!$B$1-F66)))</f>
        <v/>
      </c>
      <c r="K66">
        <f>IF(A66="","",IF(I66&lt;=0,"Cobrada",IF(J66&gt;0,"Vencida",IF(H66&gt;0,"Cobro parcial","Pendiente"))))</f>
        <v/>
      </c>
    </row>
    <row r="67">
      <c r="D67" s="4" t="n"/>
      <c r="E67" s="5" t="n"/>
      <c r="F67" s="4">
        <f>IF(D67="","",D67+IF(E67="",Ajustes!$B$2,E67))</f>
        <v/>
      </c>
      <c r="G67" s="2" t="n"/>
      <c r="H67" s="2">
        <f>IF(A67="","",SUMIF(Cobros!$B$2:$B$501,A67,Cobros!$C$2:$C$501))</f>
        <v/>
      </c>
      <c r="I67" s="2">
        <f>IF(A67="","",N(G67)-N(H67))</f>
        <v/>
      </c>
      <c r="J67">
        <f>IF(A67="","",IF(I67&lt;=0,0,MAX(0,Ajustes!$B$1-F67)))</f>
        <v/>
      </c>
      <c r="K67">
        <f>IF(A67="","",IF(I67&lt;=0,"Cobrada",IF(J67&gt;0,"Vencida",IF(H67&gt;0,"Cobro parcial","Pendiente"))))</f>
        <v/>
      </c>
    </row>
    <row r="68">
      <c r="D68" s="4" t="n"/>
      <c r="E68" s="5" t="n"/>
      <c r="F68" s="4">
        <f>IF(D68="","",D68+IF(E68="",Ajustes!$B$2,E68))</f>
        <v/>
      </c>
      <c r="G68" s="2" t="n"/>
      <c r="H68" s="2">
        <f>IF(A68="","",SUMIF(Cobros!$B$2:$B$501,A68,Cobros!$C$2:$C$501))</f>
        <v/>
      </c>
      <c r="I68" s="2">
        <f>IF(A68="","",N(G68)-N(H68))</f>
        <v/>
      </c>
      <c r="J68">
        <f>IF(A68="","",IF(I68&lt;=0,0,MAX(0,Ajustes!$B$1-F68)))</f>
        <v/>
      </c>
      <c r="K68">
        <f>IF(A68="","",IF(I68&lt;=0,"Cobrada",IF(J68&gt;0,"Vencida",IF(H68&gt;0,"Cobro parcial","Pendiente"))))</f>
        <v/>
      </c>
    </row>
    <row r="69">
      <c r="D69" s="4" t="n"/>
      <c r="E69" s="5" t="n"/>
      <c r="F69" s="4">
        <f>IF(D69="","",D69+IF(E69="",Ajustes!$B$2,E69))</f>
        <v/>
      </c>
      <c r="G69" s="2" t="n"/>
      <c r="H69" s="2">
        <f>IF(A69="","",SUMIF(Cobros!$B$2:$B$501,A69,Cobros!$C$2:$C$501))</f>
        <v/>
      </c>
      <c r="I69" s="2">
        <f>IF(A69="","",N(G69)-N(H69))</f>
        <v/>
      </c>
      <c r="J69">
        <f>IF(A69="","",IF(I69&lt;=0,0,MAX(0,Ajustes!$B$1-F69)))</f>
        <v/>
      </c>
      <c r="K69">
        <f>IF(A69="","",IF(I69&lt;=0,"Cobrada",IF(J69&gt;0,"Vencida",IF(H69&gt;0,"Cobro parcial","Pendiente"))))</f>
        <v/>
      </c>
    </row>
    <row r="70">
      <c r="D70" s="4" t="n"/>
      <c r="E70" s="5" t="n"/>
      <c r="F70" s="4">
        <f>IF(D70="","",D70+IF(E70="",Ajustes!$B$2,E70))</f>
        <v/>
      </c>
      <c r="G70" s="2" t="n"/>
      <c r="H70" s="2">
        <f>IF(A70="","",SUMIF(Cobros!$B$2:$B$501,A70,Cobros!$C$2:$C$501))</f>
        <v/>
      </c>
      <c r="I70" s="2">
        <f>IF(A70="","",N(G70)-N(H70))</f>
        <v/>
      </c>
      <c r="J70">
        <f>IF(A70="","",IF(I70&lt;=0,0,MAX(0,Ajustes!$B$1-F70)))</f>
        <v/>
      </c>
      <c r="K70">
        <f>IF(A70="","",IF(I70&lt;=0,"Cobrada",IF(J70&gt;0,"Vencida",IF(H70&gt;0,"Cobro parcial","Pendiente"))))</f>
        <v/>
      </c>
    </row>
    <row r="71">
      <c r="D71" s="4" t="n"/>
      <c r="E71" s="5" t="n"/>
      <c r="F71" s="4">
        <f>IF(D71="","",D71+IF(E71="",Ajustes!$B$2,E71))</f>
        <v/>
      </c>
      <c r="G71" s="2" t="n"/>
      <c r="H71" s="2">
        <f>IF(A71="","",SUMIF(Cobros!$B$2:$B$501,A71,Cobros!$C$2:$C$501))</f>
        <v/>
      </c>
      <c r="I71" s="2">
        <f>IF(A71="","",N(G71)-N(H71))</f>
        <v/>
      </c>
      <c r="J71">
        <f>IF(A71="","",IF(I71&lt;=0,0,MAX(0,Ajustes!$B$1-F71)))</f>
        <v/>
      </c>
      <c r="K71">
        <f>IF(A71="","",IF(I71&lt;=0,"Cobrada",IF(J71&gt;0,"Vencida",IF(H71&gt;0,"Cobro parcial","Pendiente"))))</f>
        <v/>
      </c>
    </row>
    <row r="72">
      <c r="D72" s="4" t="n"/>
      <c r="E72" s="5" t="n"/>
      <c r="F72" s="4">
        <f>IF(D72="","",D72+IF(E72="",Ajustes!$B$2,E72))</f>
        <v/>
      </c>
      <c r="G72" s="2" t="n"/>
      <c r="H72" s="2">
        <f>IF(A72="","",SUMIF(Cobros!$B$2:$B$501,A72,Cobros!$C$2:$C$501))</f>
        <v/>
      </c>
      <c r="I72" s="2">
        <f>IF(A72="","",N(G72)-N(H72))</f>
        <v/>
      </c>
      <c r="J72">
        <f>IF(A72="","",IF(I72&lt;=0,0,MAX(0,Ajustes!$B$1-F72)))</f>
        <v/>
      </c>
      <c r="K72">
        <f>IF(A72="","",IF(I72&lt;=0,"Cobrada",IF(J72&gt;0,"Vencida",IF(H72&gt;0,"Cobro parcial","Pendiente"))))</f>
        <v/>
      </c>
    </row>
    <row r="73">
      <c r="D73" s="4" t="n"/>
      <c r="E73" s="5" t="n"/>
      <c r="F73" s="4">
        <f>IF(D73="","",D73+IF(E73="",Ajustes!$B$2,E73))</f>
        <v/>
      </c>
      <c r="G73" s="2" t="n"/>
      <c r="H73" s="2">
        <f>IF(A73="","",SUMIF(Cobros!$B$2:$B$501,A73,Cobros!$C$2:$C$501))</f>
        <v/>
      </c>
      <c r="I73" s="2">
        <f>IF(A73="","",N(G73)-N(H73))</f>
        <v/>
      </c>
      <c r="J73">
        <f>IF(A73="","",IF(I73&lt;=0,0,MAX(0,Ajustes!$B$1-F73)))</f>
        <v/>
      </c>
      <c r="K73">
        <f>IF(A73="","",IF(I73&lt;=0,"Cobrada",IF(J73&gt;0,"Vencida",IF(H73&gt;0,"Cobro parcial","Pendiente"))))</f>
        <v/>
      </c>
    </row>
    <row r="74">
      <c r="D74" s="4" t="n"/>
      <c r="E74" s="5" t="n"/>
      <c r="F74" s="4">
        <f>IF(D74="","",D74+IF(E74="",Ajustes!$B$2,E74))</f>
        <v/>
      </c>
      <c r="G74" s="2" t="n"/>
      <c r="H74" s="2">
        <f>IF(A74="","",SUMIF(Cobros!$B$2:$B$501,A74,Cobros!$C$2:$C$501))</f>
        <v/>
      </c>
      <c r="I74" s="2">
        <f>IF(A74="","",N(G74)-N(H74))</f>
        <v/>
      </c>
      <c r="J74">
        <f>IF(A74="","",IF(I74&lt;=0,0,MAX(0,Ajustes!$B$1-F74)))</f>
        <v/>
      </c>
      <c r="K74">
        <f>IF(A74="","",IF(I74&lt;=0,"Cobrada",IF(J74&gt;0,"Vencida",IF(H74&gt;0,"Cobro parcial","Pendiente"))))</f>
        <v/>
      </c>
    </row>
    <row r="75">
      <c r="D75" s="4" t="n"/>
      <c r="E75" s="5" t="n"/>
      <c r="F75" s="4">
        <f>IF(D75="","",D75+IF(E75="",Ajustes!$B$2,E75))</f>
        <v/>
      </c>
      <c r="G75" s="2" t="n"/>
      <c r="H75" s="2">
        <f>IF(A75="","",SUMIF(Cobros!$B$2:$B$501,A75,Cobros!$C$2:$C$501))</f>
        <v/>
      </c>
      <c r="I75" s="2">
        <f>IF(A75="","",N(G75)-N(H75))</f>
        <v/>
      </c>
      <c r="J75">
        <f>IF(A75="","",IF(I75&lt;=0,0,MAX(0,Ajustes!$B$1-F75)))</f>
        <v/>
      </c>
      <c r="K75">
        <f>IF(A75="","",IF(I75&lt;=0,"Cobrada",IF(J75&gt;0,"Vencida",IF(H75&gt;0,"Cobro parcial","Pendiente"))))</f>
        <v/>
      </c>
    </row>
    <row r="76">
      <c r="D76" s="4" t="n"/>
      <c r="E76" s="5" t="n"/>
      <c r="F76" s="4">
        <f>IF(D76="","",D76+IF(E76="",Ajustes!$B$2,E76))</f>
        <v/>
      </c>
      <c r="G76" s="2" t="n"/>
      <c r="H76" s="2">
        <f>IF(A76="","",SUMIF(Cobros!$B$2:$B$501,A76,Cobros!$C$2:$C$501))</f>
        <v/>
      </c>
      <c r="I76" s="2">
        <f>IF(A76="","",N(G76)-N(H76))</f>
        <v/>
      </c>
      <c r="J76">
        <f>IF(A76="","",IF(I76&lt;=0,0,MAX(0,Ajustes!$B$1-F76)))</f>
        <v/>
      </c>
      <c r="K76">
        <f>IF(A76="","",IF(I76&lt;=0,"Cobrada",IF(J76&gt;0,"Vencida",IF(H76&gt;0,"Cobro parcial","Pendiente"))))</f>
        <v/>
      </c>
    </row>
    <row r="77">
      <c r="D77" s="4" t="n"/>
      <c r="E77" s="5" t="n"/>
      <c r="F77" s="4">
        <f>IF(D77="","",D77+IF(E77="",Ajustes!$B$2,E77))</f>
        <v/>
      </c>
      <c r="G77" s="2" t="n"/>
      <c r="H77" s="2">
        <f>IF(A77="","",SUMIF(Cobros!$B$2:$B$501,A77,Cobros!$C$2:$C$501))</f>
        <v/>
      </c>
      <c r="I77" s="2">
        <f>IF(A77="","",N(G77)-N(H77))</f>
        <v/>
      </c>
      <c r="J77">
        <f>IF(A77="","",IF(I77&lt;=0,0,MAX(0,Ajustes!$B$1-F77)))</f>
        <v/>
      </c>
      <c r="K77">
        <f>IF(A77="","",IF(I77&lt;=0,"Cobrada",IF(J77&gt;0,"Vencida",IF(H77&gt;0,"Cobro parcial","Pendiente"))))</f>
        <v/>
      </c>
    </row>
    <row r="78">
      <c r="D78" s="4" t="n"/>
      <c r="E78" s="5" t="n"/>
      <c r="F78" s="4">
        <f>IF(D78="","",D78+IF(E78="",Ajustes!$B$2,E78))</f>
        <v/>
      </c>
      <c r="G78" s="2" t="n"/>
      <c r="H78" s="2">
        <f>IF(A78="","",SUMIF(Cobros!$B$2:$B$501,A78,Cobros!$C$2:$C$501))</f>
        <v/>
      </c>
      <c r="I78" s="2">
        <f>IF(A78="","",N(G78)-N(H78))</f>
        <v/>
      </c>
      <c r="J78">
        <f>IF(A78="","",IF(I78&lt;=0,0,MAX(0,Ajustes!$B$1-F78)))</f>
        <v/>
      </c>
      <c r="K78">
        <f>IF(A78="","",IF(I78&lt;=0,"Cobrada",IF(J78&gt;0,"Vencida",IF(H78&gt;0,"Cobro parcial","Pendiente"))))</f>
        <v/>
      </c>
    </row>
    <row r="79">
      <c r="D79" s="4" t="n"/>
      <c r="E79" s="5" t="n"/>
      <c r="F79" s="4">
        <f>IF(D79="","",D79+IF(E79="",Ajustes!$B$2,E79))</f>
        <v/>
      </c>
      <c r="G79" s="2" t="n"/>
      <c r="H79" s="2">
        <f>IF(A79="","",SUMIF(Cobros!$B$2:$B$501,A79,Cobros!$C$2:$C$501))</f>
        <v/>
      </c>
      <c r="I79" s="2">
        <f>IF(A79="","",N(G79)-N(H79))</f>
        <v/>
      </c>
      <c r="J79">
        <f>IF(A79="","",IF(I79&lt;=0,0,MAX(0,Ajustes!$B$1-F79)))</f>
        <v/>
      </c>
      <c r="K79">
        <f>IF(A79="","",IF(I79&lt;=0,"Cobrada",IF(J79&gt;0,"Vencida",IF(H79&gt;0,"Cobro parcial","Pendiente"))))</f>
        <v/>
      </c>
    </row>
    <row r="80">
      <c r="D80" s="4" t="n"/>
      <c r="E80" s="5" t="n"/>
      <c r="F80" s="4">
        <f>IF(D80="","",D80+IF(E80="",Ajustes!$B$2,E80))</f>
        <v/>
      </c>
      <c r="G80" s="2" t="n"/>
      <c r="H80" s="2">
        <f>IF(A80="","",SUMIF(Cobros!$B$2:$B$501,A80,Cobros!$C$2:$C$501))</f>
        <v/>
      </c>
      <c r="I80" s="2">
        <f>IF(A80="","",N(G80)-N(H80))</f>
        <v/>
      </c>
      <c r="J80">
        <f>IF(A80="","",IF(I80&lt;=0,0,MAX(0,Ajustes!$B$1-F80)))</f>
        <v/>
      </c>
      <c r="K80">
        <f>IF(A80="","",IF(I80&lt;=0,"Cobrada",IF(J80&gt;0,"Vencida",IF(H80&gt;0,"Cobro parcial","Pendiente"))))</f>
        <v/>
      </c>
    </row>
    <row r="81">
      <c r="D81" s="4" t="n"/>
      <c r="E81" s="5" t="n"/>
      <c r="F81" s="4">
        <f>IF(D81="","",D81+IF(E81="",Ajustes!$B$2,E81))</f>
        <v/>
      </c>
      <c r="G81" s="2" t="n"/>
      <c r="H81" s="2">
        <f>IF(A81="","",SUMIF(Cobros!$B$2:$B$501,A81,Cobros!$C$2:$C$501))</f>
        <v/>
      </c>
      <c r="I81" s="2">
        <f>IF(A81="","",N(G81)-N(H81))</f>
        <v/>
      </c>
      <c r="J81">
        <f>IF(A81="","",IF(I81&lt;=0,0,MAX(0,Ajustes!$B$1-F81)))</f>
        <v/>
      </c>
      <c r="K81">
        <f>IF(A81="","",IF(I81&lt;=0,"Cobrada",IF(J81&gt;0,"Vencida",IF(H81&gt;0,"Cobro parcial","Pendiente"))))</f>
        <v/>
      </c>
    </row>
    <row r="82">
      <c r="D82" s="4" t="n"/>
      <c r="E82" s="5" t="n"/>
      <c r="F82" s="4">
        <f>IF(D82="","",D82+IF(E82="",Ajustes!$B$2,E82))</f>
        <v/>
      </c>
      <c r="G82" s="2" t="n"/>
      <c r="H82" s="2">
        <f>IF(A82="","",SUMIF(Cobros!$B$2:$B$501,A82,Cobros!$C$2:$C$501))</f>
        <v/>
      </c>
      <c r="I82" s="2">
        <f>IF(A82="","",N(G82)-N(H82))</f>
        <v/>
      </c>
      <c r="J82">
        <f>IF(A82="","",IF(I82&lt;=0,0,MAX(0,Ajustes!$B$1-F82)))</f>
        <v/>
      </c>
      <c r="K82">
        <f>IF(A82="","",IF(I82&lt;=0,"Cobrada",IF(J82&gt;0,"Vencida",IF(H82&gt;0,"Cobro parcial","Pendiente"))))</f>
        <v/>
      </c>
    </row>
    <row r="83">
      <c r="D83" s="4" t="n"/>
      <c r="E83" s="5" t="n"/>
      <c r="F83" s="4">
        <f>IF(D83="","",D83+IF(E83="",Ajustes!$B$2,E83))</f>
        <v/>
      </c>
      <c r="G83" s="2" t="n"/>
      <c r="H83" s="2">
        <f>IF(A83="","",SUMIF(Cobros!$B$2:$B$501,A83,Cobros!$C$2:$C$501))</f>
        <v/>
      </c>
      <c r="I83" s="2">
        <f>IF(A83="","",N(G83)-N(H83))</f>
        <v/>
      </c>
      <c r="J83">
        <f>IF(A83="","",IF(I83&lt;=0,0,MAX(0,Ajustes!$B$1-F83)))</f>
        <v/>
      </c>
      <c r="K83">
        <f>IF(A83="","",IF(I83&lt;=0,"Cobrada",IF(J83&gt;0,"Vencida",IF(H83&gt;0,"Cobro parcial","Pendiente"))))</f>
        <v/>
      </c>
    </row>
    <row r="84">
      <c r="D84" s="4" t="n"/>
      <c r="E84" s="5" t="n"/>
      <c r="F84" s="4">
        <f>IF(D84="","",D84+IF(E84="",Ajustes!$B$2,E84))</f>
        <v/>
      </c>
      <c r="G84" s="2" t="n"/>
      <c r="H84" s="2">
        <f>IF(A84="","",SUMIF(Cobros!$B$2:$B$501,A84,Cobros!$C$2:$C$501))</f>
        <v/>
      </c>
      <c r="I84" s="2">
        <f>IF(A84="","",N(G84)-N(H84))</f>
        <v/>
      </c>
      <c r="J84">
        <f>IF(A84="","",IF(I84&lt;=0,0,MAX(0,Ajustes!$B$1-F84)))</f>
        <v/>
      </c>
      <c r="K84">
        <f>IF(A84="","",IF(I84&lt;=0,"Cobrada",IF(J84&gt;0,"Vencida",IF(H84&gt;0,"Cobro parcial","Pendiente"))))</f>
        <v/>
      </c>
    </row>
    <row r="85">
      <c r="D85" s="4" t="n"/>
      <c r="E85" s="5" t="n"/>
      <c r="F85" s="4">
        <f>IF(D85="","",D85+IF(E85="",Ajustes!$B$2,E85))</f>
        <v/>
      </c>
      <c r="G85" s="2" t="n"/>
      <c r="H85" s="2">
        <f>IF(A85="","",SUMIF(Cobros!$B$2:$B$501,A85,Cobros!$C$2:$C$501))</f>
        <v/>
      </c>
      <c r="I85" s="2">
        <f>IF(A85="","",N(G85)-N(H85))</f>
        <v/>
      </c>
      <c r="J85">
        <f>IF(A85="","",IF(I85&lt;=0,0,MAX(0,Ajustes!$B$1-F85)))</f>
        <v/>
      </c>
      <c r="K85">
        <f>IF(A85="","",IF(I85&lt;=0,"Cobrada",IF(J85&gt;0,"Vencida",IF(H85&gt;0,"Cobro parcial","Pendiente"))))</f>
        <v/>
      </c>
    </row>
    <row r="86">
      <c r="D86" s="4" t="n"/>
      <c r="E86" s="5" t="n"/>
      <c r="F86" s="4">
        <f>IF(D86="","",D86+IF(E86="",Ajustes!$B$2,E86))</f>
        <v/>
      </c>
      <c r="G86" s="2" t="n"/>
      <c r="H86" s="2">
        <f>IF(A86="","",SUMIF(Cobros!$B$2:$B$501,A86,Cobros!$C$2:$C$501))</f>
        <v/>
      </c>
      <c r="I86" s="2">
        <f>IF(A86="","",N(G86)-N(H86))</f>
        <v/>
      </c>
      <c r="J86">
        <f>IF(A86="","",IF(I86&lt;=0,0,MAX(0,Ajustes!$B$1-F86)))</f>
        <v/>
      </c>
      <c r="K86">
        <f>IF(A86="","",IF(I86&lt;=0,"Cobrada",IF(J86&gt;0,"Vencida",IF(H86&gt;0,"Cobro parcial","Pendiente"))))</f>
        <v/>
      </c>
    </row>
    <row r="87">
      <c r="D87" s="4" t="n"/>
      <c r="E87" s="5" t="n"/>
      <c r="F87" s="4">
        <f>IF(D87="","",D87+IF(E87="",Ajustes!$B$2,E87))</f>
        <v/>
      </c>
      <c r="G87" s="2" t="n"/>
      <c r="H87" s="2">
        <f>IF(A87="","",SUMIF(Cobros!$B$2:$B$501,A87,Cobros!$C$2:$C$501))</f>
        <v/>
      </c>
      <c r="I87" s="2">
        <f>IF(A87="","",N(G87)-N(H87))</f>
        <v/>
      </c>
      <c r="J87">
        <f>IF(A87="","",IF(I87&lt;=0,0,MAX(0,Ajustes!$B$1-F87)))</f>
        <v/>
      </c>
      <c r="K87">
        <f>IF(A87="","",IF(I87&lt;=0,"Cobrada",IF(J87&gt;0,"Vencida",IF(H87&gt;0,"Cobro parcial","Pendiente"))))</f>
        <v/>
      </c>
    </row>
    <row r="88">
      <c r="D88" s="4" t="n"/>
      <c r="E88" s="5" t="n"/>
      <c r="F88" s="4">
        <f>IF(D88="","",D88+IF(E88="",Ajustes!$B$2,E88))</f>
        <v/>
      </c>
      <c r="G88" s="2" t="n"/>
      <c r="H88" s="2">
        <f>IF(A88="","",SUMIF(Cobros!$B$2:$B$501,A88,Cobros!$C$2:$C$501))</f>
        <v/>
      </c>
      <c r="I88" s="2">
        <f>IF(A88="","",N(G88)-N(H88))</f>
        <v/>
      </c>
      <c r="J88">
        <f>IF(A88="","",IF(I88&lt;=0,0,MAX(0,Ajustes!$B$1-F88)))</f>
        <v/>
      </c>
      <c r="K88">
        <f>IF(A88="","",IF(I88&lt;=0,"Cobrada",IF(J88&gt;0,"Vencida",IF(H88&gt;0,"Cobro parcial","Pendiente"))))</f>
        <v/>
      </c>
    </row>
    <row r="89">
      <c r="D89" s="4" t="n"/>
      <c r="E89" s="5" t="n"/>
      <c r="F89" s="4">
        <f>IF(D89="","",D89+IF(E89="",Ajustes!$B$2,E89))</f>
        <v/>
      </c>
      <c r="G89" s="2" t="n"/>
      <c r="H89" s="2">
        <f>IF(A89="","",SUMIF(Cobros!$B$2:$B$501,A89,Cobros!$C$2:$C$501))</f>
        <v/>
      </c>
      <c r="I89" s="2">
        <f>IF(A89="","",N(G89)-N(H89))</f>
        <v/>
      </c>
      <c r="J89">
        <f>IF(A89="","",IF(I89&lt;=0,0,MAX(0,Ajustes!$B$1-F89)))</f>
        <v/>
      </c>
      <c r="K89">
        <f>IF(A89="","",IF(I89&lt;=0,"Cobrada",IF(J89&gt;0,"Vencida",IF(H89&gt;0,"Cobro parcial","Pendiente"))))</f>
        <v/>
      </c>
    </row>
    <row r="90">
      <c r="D90" s="4" t="n"/>
      <c r="E90" s="5" t="n"/>
      <c r="F90" s="4">
        <f>IF(D90="","",D90+IF(E90="",Ajustes!$B$2,E90))</f>
        <v/>
      </c>
      <c r="G90" s="2" t="n"/>
      <c r="H90" s="2">
        <f>IF(A90="","",SUMIF(Cobros!$B$2:$B$501,A90,Cobros!$C$2:$C$501))</f>
        <v/>
      </c>
      <c r="I90" s="2">
        <f>IF(A90="","",N(G90)-N(H90))</f>
        <v/>
      </c>
      <c r="J90">
        <f>IF(A90="","",IF(I90&lt;=0,0,MAX(0,Ajustes!$B$1-F90)))</f>
        <v/>
      </c>
      <c r="K90">
        <f>IF(A90="","",IF(I90&lt;=0,"Cobrada",IF(J90&gt;0,"Vencida",IF(H90&gt;0,"Cobro parcial","Pendiente"))))</f>
        <v/>
      </c>
    </row>
    <row r="91">
      <c r="D91" s="4" t="n"/>
      <c r="E91" s="5" t="n"/>
      <c r="F91" s="4">
        <f>IF(D91="","",D91+IF(E91="",Ajustes!$B$2,E91))</f>
        <v/>
      </c>
      <c r="G91" s="2" t="n"/>
      <c r="H91" s="2">
        <f>IF(A91="","",SUMIF(Cobros!$B$2:$B$501,A91,Cobros!$C$2:$C$501))</f>
        <v/>
      </c>
      <c r="I91" s="2">
        <f>IF(A91="","",N(G91)-N(H91))</f>
        <v/>
      </c>
      <c r="J91">
        <f>IF(A91="","",IF(I91&lt;=0,0,MAX(0,Ajustes!$B$1-F91)))</f>
        <v/>
      </c>
      <c r="K91">
        <f>IF(A91="","",IF(I91&lt;=0,"Cobrada",IF(J91&gt;0,"Vencida",IF(H91&gt;0,"Cobro parcial","Pendiente"))))</f>
        <v/>
      </c>
    </row>
    <row r="92">
      <c r="D92" s="4" t="n"/>
      <c r="E92" s="5" t="n"/>
      <c r="F92" s="4">
        <f>IF(D92="","",D92+IF(E92="",Ajustes!$B$2,E92))</f>
        <v/>
      </c>
      <c r="G92" s="2" t="n"/>
      <c r="H92" s="2">
        <f>IF(A92="","",SUMIF(Cobros!$B$2:$B$501,A92,Cobros!$C$2:$C$501))</f>
        <v/>
      </c>
      <c r="I92" s="2">
        <f>IF(A92="","",N(G92)-N(H92))</f>
        <v/>
      </c>
      <c r="J92">
        <f>IF(A92="","",IF(I92&lt;=0,0,MAX(0,Ajustes!$B$1-F92)))</f>
        <v/>
      </c>
      <c r="K92">
        <f>IF(A92="","",IF(I92&lt;=0,"Cobrada",IF(J92&gt;0,"Vencida",IF(H92&gt;0,"Cobro parcial","Pendiente"))))</f>
        <v/>
      </c>
    </row>
    <row r="93">
      <c r="D93" s="4" t="n"/>
      <c r="E93" s="5" t="n"/>
      <c r="F93" s="4">
        <f>IF(D93="","",D93+IF(E93="",Ajustes!$B$2,E93))</f>
        <v/>
      </c>
      <c r="G93" s="2" t="n"/>
      <c r="H93" s="2">
        <f>IF(A93="","",SUMIF(Cobros!$B$2:$B$501,A93,Cobros!$C$2:$C$501))</f>
        <v/>
      </c>
      <c r="I93" s="2">
        <f>IF(A93="","",N(G93)-N(H93))</f>
        <v/>
      </c>
      <c r="J93">
        <f>IF(A93="","",IF(I93&lt;=0,0,MAX(0,Ajustes!$B$1-F93)))</f>
        <v/>
      </c>
      <c r="K93">
        <f>IF(A93="","",IF(I93&lt;=0,"Cobrada",IF(J93&gt;0,"Vencida",IF(H93&gt;0,"Cobro parcial","Pendiente"))))</f>
        <v/>
      </c>
    </row>
    <row r="94">
      <c r="D94" s="4" t="n"/>
      <c r="E94" s="5" t="n"/>
      <c r="F94" s="4">
        <f>IF(D94="","",D94+IF(E94="",Ajustes!$B$2,E94))</f>
        <v/>
      </c>
      <c r="G94" s="2" t="n"/>
      <c r="H94" s="2">
        <f>IF(A94="","",SUMIF(Cobros!$B$2:$B$501,A94,Cobros!$C$2:$C$501))</f>
        <v/>
      </c>
      <c r="I94" s="2">
        <f>IF(A94="","",N(G94)-N(H94))</f>
        <v/>
      </c>
      <c r="J94">
        <f>IF(A94="","",IF(I94&lt;=0,0,MAX(0,Ajustes!$B$1-F94)))</f>
        <v/>
      </c>
      <c r="K94">
        <f>IF(A94="","",IF(I94&lt;=0,"Cobrada",IF(J94&gt;0,"Vencida",IF(H94&gt;0,"Cobro parcial","Pendiente"))))</f>
        <v/>
      </c>
    </row>
    <row r="95">
      <c r="D95" s="4" t="n"/>
      <c r="E95" s="5" t="n"/>
      <c r="F95" s="4">
        <f>IF(D95="","",D95+IF(E95="",Ajustes!$B$2,E95))</f>
        <v/>
      </c>
      <c r="G95" s="2" t="n"/>
      <c r="H95" s="2">
        <f>IF(A95="","",SUMIF(Cobros!$B$2:$B$501,A95,Cobros!$C$2:$C$501))</f>
        <v/>
      </c>
      <c r="I95" s="2">
        <f>IF(A95="","",N(G95)-N(H95))</f>
        <v/>
      </c>
      <c r="J95">
        <f>IF(A95="","",IF(I95&lt;=0,0,MAX(0,Ajustes!$B$1-F95)))</f>
        <v/>
      </c>
      <c r="K95">
        <f>IF(A95="","",IF(I95&lt;=0,"Cobrada",IF(J95&gt;0,"Vencida",IF(H95&gt;0,"Cobro parcial","Pendiente"))))</f>
        <v/>
      </c>
    </row>
    <row r="96">
      <c r="D96" s="4" t="n"/>
      <c r="E96" s="5" t="n"/>
      <c r="F96" s="4">
        <f>IF(D96="","",D96+IF(E96="",Ajustes!$B$2,E96))</f>
        <v/>
      </c>
      <c r="G96" s="2" t="n"/>
      <c r="H96" s="2">
        <f>IF(A96="","",SUMIF(Cobros!$B$2:$B$501,A96,Cobros!$C$2:$C$501))</f>
        <v/>
      </c>
      <c r="I96" s="2">
        <f>IF(A96="","",N(G96)-N(H96))</f>
        <v/>
      </c>
      <c r="J96">
        <f>IF(A96="","",IF(I96&lt;=0,0,MAX(0,Ajustes!$B$1-F96)))</f>
        <v/>
      </c>
      <c r="K96">
        <f>IF(A96="","",IF(I96&lt;=0,"Cobrada",IF(J96&gt;0,"Vencida",IF(H96&gt;0,"Cobro parcial","Pendiente"))))</f>
        <v/>
      </c>
    </row>
    <row r="97">
      <c r="D97" s="4" t="n"/>
      <c r="E97" s="5" t="n"/>
      <c r="F97" s="4">
        <f>IF(D97="","",D97+IF(E97="",Ajustes!$B$2,E97))</f>
        <v/>
      </c>
      <c r="G97" s="2" t="n"/>
      <c r="H97" s="2">
        <f>IF(A97="","",SUMIF(Cobros!$B$2:$B$501,A97,Cobros!$C$2:$C$501))</f>
        <v/>
      </c>
      <c r="I97" s="2">
        <f>IF(A97="","",N(G97)-N(H97))</f>
        <v/>
      </c>
      <c r="J97">
        <f>IF(A97="","",IF(I97&lt;=0,0,MAX(0,Ajustes!$B$1-F97)))</f>
        <v/>
      </c>
      <c r="K97">
        <f>IF(A97="","",IF(I97&lt;=0,"Cobrada",IF(J97&gt;0,"Vencida",IF(H97&gt;0,"Cobro parcial","Pendiente"))))</f>
        <v/>
      </c>
    </row>
    <row r="98">
      <c r="D98" s="4" t="n"/>
      <c r="E98" s="5" t="n"/>
      <c r="F98" s="4">
        <f>IF(D98="","",D98+IF(E98="",Ajustes!$B$2,E98))</f>
        <v/>
      </c>
      <c r="G98" s="2" t="n"/>
      <c r="H98" s="2">
        <f>IF(A98="","",SUMIF(Cobros!$B$2:$B$501,A98,Cobros!$C$2:$C$501))</f>
        <v/>
      </c>
      <c r="I98" s="2">
        <f>IF(A98="","",N(G98)-N(H98))</f>
        <v/>
      </c>
      <c r="J98">
        <f>IF(A98="","",IF(I98&lt;=0,0,MAX(0,Ajustes!$B$1-F98)))</f>
        <v/>
      </c>
      <c r="K98">
        <f>IF(A98="","",IF(I98&lt;=0,"Cobrada",IF(J98&gt;0,"Vencida",IF(H98&gt;0,"Cobro parcial","Pendiente"))))</f>
        <v/>
      </c>
    </row>
    <row r="99">
      <c r="D99" s="4" t="n"/>
      <c r="E99" s="5" t="n"/>
      <c r="F99" s="4">
        <f>IF(D99="","",D99+IF(E99="",Ajustes!$B$2,E99))</f>
        <v/>
      </c>
      <c r="G99" s="2" t="n"/>
      <c r="H99" s="2">
        <f>IF(A99="","",SUMIF(Cobros!$B$2:$B$501,A99,Cobros!$C$2:$C$501))</f>
        <v/>
      </c>
      <c r="I99" s="2">
        <f>IF(A99="","",N(G99)-N(H99))</f>
        <v/>
      </c>
      <c r="J99">
        <f>IF(A99="","",IF(I99&lt;=0,0,MAX(0,Ajustes!$B$1-F99)))</f>
        <v/>
      </c>
      <c r="K99">
        <f>IF(A99="","",IF(I99&lt;=0,"Cobrada",IF(J99&gt;0,"Vencida",IF(H99&gt;0,"Cobro parcial","Pendiente"))))</f>
        <v/>
      </c>
    </row>
    <row r="100">
      <c r="D100" s="4" t="n"/>
      <c r="E100" s="5" t="n"/>
      <c r="F100" s="4">
        <f>IF(D100="","",D100+IF(E100="",Ajustes!$B$2,E100))</f>
        <v/>
      </c>
      <c r="G100" s="2" t="n"/>
      <c r="H100" s="2">
        <f>IF(A100="","",SUMIF(Cobros!$B$2:$B$501,A100,Cobros!$C$2:$C$501))</f>
        <v/>
      </c>
      <c r="I100" s="2">
        <f>IF(A100="","",N(G100)-N(H100))</f>
        <v/>
      </c>
      <c r="J100">
        <f>IF(A100="","",IF(I100&lt;=0,0,MAX(0,Ajustes!$B$1-F100)))</f>
        <v/>
      </c>
      <c r="K100">
        <f>IF(A100="","",IF(I100&lt;=0,"Cobrada",IF(J100&gt;0,"Vencida",IF(H100&gt;0,"Cobro parcial","Pendiente"))))</f>
        <v/>
      </c>
    </row>
    <row r="101">
      <c r="D101" s="4" t="n"/>
      <c r="E101" s="5" t="n"/>
      <c r="F101" s="4">
        <f>IF(D101="","",D101+IF(E101="",Ajustes!$B$2,E101))</f>
        <v/>
      </c>
      <c r="G101" s="2" t="n"/>
      <c r="H101" s="2">
        <f>IF(A101="","",SUMIF(Cobros!$B$2:$B$501,A101,Cobros!$C$2:$C$501))</f>
        <v/>
      </c>
      <c r="I101" s="2">
        <f>IF(A101="","",N(G101)-N(H101))</f>
        <v/>
      </c>
      <c r="J101">
        <f>IF(A101="","",IF(I101&lt;=0,0,MAX(0,Ajustes!$B$1-F101)))</f>
        <v/>
      </c>
      <c r="K101">
        <f>IF(A101="","",IF(I101&lt;=0,"Cobrada",IF(J101&gt;0,"Vencida",IF(H101&gt;0,"Cobro parcial","Pendiente"))))</f>
        <v/>
      </c>
    </row>
    <row r="102">
      <c r="D102" s="4" t="n"/>
      <c r="E102" s="5" t="n"/>
      <c r="F102" s="4">
        <f>IF(D102="","",D102+IF(E102="",Ajustes!$B$2,E102))</f>
        <v/>
      </c>
      <c r="G102" s="2" t="n"/>
      <c r="H102" s="2">
        <f>IF(A102="","",SUMIF(Cobros!$B$2:$B$501,A102,Cobros!$C$2:$C$501))</f>
        <v/>
      </c>
      <c r="I102" s="2">
        <f>IF(A102="","",N(G102)-N(H102))</f>
        <v/>
      </c>
      <c r="J102">
        <f>IF(A102="","",IF(I102&lt;=0,0,MAX(0,Ajustes!$B$1-F102)))</f>
        <v/>
      </c>
      <c r="K102">
        <f>IF(A102="","",IF(I102&lt;=0,"Cobrada",IF(J102&gt;0,"Vencida",IF(H102&gt;0,"Cobro parcial","Pendiente"))))</f>
        <v/>
      </c>
    </row>
    <row r="103">
      <c r="D103" s="4" t="n"/>
      <c r="E103" s="5" t="n"/>
      <c r="F103" s="4">
        <f>IF(D103="","",D103+IF(E103="",Ajustes!$B$2,E103))</f>
        <v/>
      </c>
      <c r="G103" s="2" t="n"/>
      <c r="H103" s="2">
        <f>IF(A103="","",SUMIF(Cobros!$B$2:$B$501,A103,Cobros!$C$2:$C$501))</f>
        <v/>
      </c>
      <c r="I103" s="2">
        <f>IF(A103="","",N(G103)-N(H103))</f>
        <v/>
      </c>
      <c r="J103">
        <f>IF(A103="","",IF(I103&lt;=0,0,MAX(0,Ajustes!$B$1-F103)))</f>
        <v/>
      </c>
      <c r="K103">
        <f>IF(A103="","",IF(I103&lt;=0,"Cobrada",IF(J103&gt;0,"Vencida",IF(H103&gt;0,"Cobro parcial","Pendiente"))))</f>
        <v/>
      </c>
    </row>
    <row r="104">
      <c r="D104" s="4" t="n"/>
      <c r="E104" s="5" t="n"/>
      <c r="F104" s="4">
        <f>IF(D104="","",D104+IF(E104="",Ajustes!$B$2,E104))</f>
        <v/>
      </c>
      <c r="G104" s="2" t="n"/>
      <c r="H104" s="2">
        <f>IF(A104="","",SUMIF(Cobros!$B$2:$B$501,A104,Cobros!$C$2:$C$501))</f>
        <v/>
      </c>
      <c r="I104" s="2">
        <f>IF(A104="","",N(G104)-N(H104))</f>
        <v/>
      </c>
      <c r="J104">
        <f>IF(A104="","",IF(I104&lt;=0,0,MAX(0,Ajustes!$B$1-F104)))</f>
        <v/>
      </c>
      <c r="K104">
        <f>IF(A104="","",IF(I104&lt;=0,"Cobrada",IF(J104&gt;0,"Vencida",IF(H104&gt;0,"Cobro parcial","Pendiente"))))</f>
        <v/>
      </c>
    </row>
    <row r="105">
      <c r="D105" s="4" t="n"/>
      <c r="E105" s="5" t="n"/>
      <c r="F105" s="4">
        <f>IF(D105="","",D105+IF(E105="",Ajustes!$B$2,E105))</f>
        <v/>
      </c>
      <c r="G105" s="2" t="n"/>
      <c r="H105" s="2">
        <f>IF(A105="","",SUMIF(Cobros!$B$2:$B$501,A105,Cobros!$C$2:$C$501))</f>
        <v/>
      </c>
      <c r="I105" s="2">
        <f>IF(A105="","",N(G105)-N(H105))</f>
        <v/>
      </c>
      <c r="J105">
        <f>IF(A105="","",IF(I105&lt;=0,0,MAX(0,Ajustes!$B$1-F105)))</f>
        <v/>
      </c>
      <c r="K105">
        <f>IF(A105="","",IF(I105&lt;=0,"Cobrada",IF(J105&gt;0,"Vencida",IF(H105&gt;0,"Cobro parcial","Pendiente"))))</f>
        <v/>
      </c>
    </row>
    <row r="106">
      <c r="D106" s="4" t="n"/>
      <c r="E106" s="5" t="n"/>
      <c r="F106" s="4">
        <f>IF(D106="","",D106+IF(E106="",Ajustes!$B$2,E106))</f>
        <v/>
      </c>
      <c r="G106" s="2" t="n"/>
      <c r="H106" s="2">
        <f>IF(A106="","",SUMIF(Cobros!$B$2:$B$501,A106,Cobros!$C$2:$C$501))</f>
        <v/>
      </c>
      <c r="I106" s="2">
        <f>IF(A106="","",N(G106)-N(H106))</f>
        <v/>
      </c>
      <c r="J106">
        <f>IF(A106="","",IF(I106&lt;=0,0,MAX(0,Ajustes!$B$1-F106)))</f>
        <v/>
      </c>
      <c r="K106">
        <f>IF(A106="","",IF(I106&lt;=0,"Cobrada",IF(J106&gt;0,"Vencida",IF(H106&gt;0,"Cobro parcial","Pendiente"))))</f>
        <v/>
      </c>
    </row>
    <row r="107">
      <c r="D107" s="4" t="n"/>
      <c r="E107" s="5" t="n"/>
      <c r="F107" s="4">
        <f>IF(D107="","",D107+IF(E107="",Ajustes!$B$2,E107))</f>
        <v/>
      </c>
      <c r="G107" s="2" t="n"/>
      <c r="H107" s="2">
        <f>IF(A107="","",SUMIF(Cobros!$B$2:$B$501,A107,Cobros!$C$2:$C$501))</f>
        <v/>
      </c>
      <c r="I107" s="2">
        <f>IF(A107="","",N(G107)-N(H107))</f>
        <v/>
      </c>
      <c r="J107">
        <f>IF(A107="","",IF(I107&lt;=0,0,MAX(0,Ajustes!$B$1-F107)))</f>
        <v/>
      </c>
      <c r="K107">
        <f>IF(A107="","",IF(I107&lt;=0,"Cobrada",IF(J107&gt;0,"Vencida",IF(H107&gt;0,"Cobro parcial","Pendiente"))))</f>
        <v/>
      </c>
    </row>
    <row r="108">
      <c r="D108" s="4" t="n"/>
      <c r="E108" s="5" t="n"/>
      <c r="F108" s="4">
        <f>IF(D108="","",D108+IF(E108="",Ajustes!$B$2,E108))</f>
        <v/>
      </c>
      <c r="G108" s="2" t="n"/>
      <c r="H108" s="2">
        <f>IF(A108="","",SUMIF(Cobros!$B$2:$B$501,A108,Cobros!$C$2:$C$501))</f>
        <v/>
      </c>
      <c r="I108" s="2">
        <f>IF(A108="","",N(G108)-N(H108))</f>
        <v/>
      </c>
      <c r="J108">
        <f>IF(A108="","",IF(I108&lt;=0,0,MAX(0,Ajustes!$B$1-F108)))</f>
        <v/>
      </c>
      <c r="K108">
        <f>IF(A108="","",IF(I108&lt;=0,"Cobrada",IF(J108&gt;0,"Vencida",IF(H108&gt;0,"Cobro parcial","Pendiente"))))</f>
        <v/>
      </c>
    </row>
    <row r="109">
      <c r="D109" s="4" t="n"/>
      <c r="E109" s="5" t="n"/>
      <c r="F109" s="4">
        <f>IF(D109="","",D109+IF(E109="",Ajustes!$B$2,E109))</f>
        <v/>
      </c>
      <c r="G109" s="2" t="n"/>
      <c r="H109" s="2">
        <f>IF(A109="","",SUMIF(Cobros!$B$2:$B$501,A109,Cobros!$C$2:$C$501))</f>
        <v/>
      </c>
      <c r="I109" s="2">
        <f>IF(A109="","",N(G109)-N(H109))</f>
        <v/>
      </c>
      <c r="J109">
        <f>IF(A109="","",IF(I109&lt;=0,0,MAX(0,Ajustes!$B$1-F109)))</f>
        <v/>
      </c>
      <c r="K109">
        <f>IF(A109="","",IF(I109&lt;=0,"Cobrada",IF(J109&gt;0,"Vencida",IF(H109&gt;0,"Cobro parcial","Pendiente"))))</f>
        <v/>
      </c>
    </row>
    <row r="110">
      <c r="D110" s="4" t="n"/>
      <c r="E110" s="5" t="n"/>
      <c r="F110" s="4">
        <f>IF(D110="","",D110+IF(E110="",Ajustes!$B$2,E110))</f>
        <v/>
      </c>
      <c r="G110" s="2" t="n"/>
      <c r="H110" s="2">
        <f>IF(A110="","",SUMIF(Cobros!$B$2:$B$501,A110,Cobros!$C$2:$C$501))</f>
        <v/>
      </c>
      <c r="I110" s="2">
        <f>IF(A110="","",N(G110)-N(H110))</f>
        <v/>
      </c>
      <c r="J110">
        <f>IF(A110="","",IF(I110&lt;=0,0,MAX(0,Ajustes!$B$1-F110)))</f>
        <v/>
      </c>
      <c r="K110">
        <f>IF(A110="","",IF(I110&lt;=0,"Cobrada",IF(J110&gt;0,"Vencida",IF(H110&gt;0,"Cobro parcial","Pendiente"))))</f>
        <v/>
      </c>
    </row>
    <row r="111">
      <c r="D111" s="4" t="n"/>
      <c r="E111" s="5" t="n"/>
      <c r="F111" s="4">
        <f>IF(D111="","",D111+IF(E111="",Ajustes!$B$2,E111))</f>
        <v/>
      </c>
      <c r="G111" s="2" t="n"/>
      <c r="H111" s="2">
        <f>IF(A111="","",SUMIF(Cobros!$B$2:$B$501,A111,Cobros!$C$2:$C$501))</f>
        <v/>
      </c>
      <c r="I111" s="2">
        <f>IF(A111="","",N(G111)-N(H111))</f>
        <v/>
      </c>
      <c r="J111">
        <f>IF(A111="","",IF(I111&lt;=0,0,MAX(0,Ajustes!$B$1-F111)))</f>
        <v/>
      </c>
      <c r="K111">
        <f>IF(A111="","",IF(I111&lt;=0,"Cobrada",IF(J111&gt;0,"Vencida",IF(H111&gt;0,"Cobro parcial","Pendiente"))))</f>
        <v/>
      </c>
    </row>
    <row r="112">
      <c r="D112" s="4" t="n"/>
      <c r="E112" s="5" t="n"/>
      <c r="F112" s="4">
        <f>IF(D112="","",D112+IF(E112="",Ajustes!$B$2,E112))</f>
        <v/>
      </c>
      <c r="G112" s="2" t="n"/>
      <c r="H112" s="2">
        <f>IF(A112="","",SUMIF(Cobros!$B$2:$B$501,A112,Cobros!$C$2:$C$501))</f>
        <v/>
      </c>
      <c r="I112" s="2">
        <f>IF(A112="","",N(G112)-N(H112))</f>
        <v/>
      </c>
      <c r="J112">
        <f>IF(A112="","",IF(I112&lt;=0,0,MAX(0,Ajustes!$B$1-F112)))</f>
        <v/>
      </c>
      <c r="K112">
        <f>IF(A112="","",IF(I112&lt;=0,"Cobrada",IF(J112&gt;0,"Vencida",IF(H112&gt;0,"Cobro parcial","Pendiente"))))</f>
        <v/>
      </c>
    </row>
    <row r="113">
      <c r="D113" s="4" t="n"/>
      <c r="E113" s="5" t="n"/>
      <c r="F113" s="4">
        <f>IF(D113="","",D113+IF(E113="",Ajustes!$B$2,E113))</f>
        <v/>
      </c>
      <c r="G113" s="2" t="n"/>
      <c r="H113" s="2">
        <f>IF(A113="","",SUMIF(Cobros!$B$2:$B$501,A113,Cobros!$C$2:$C$501))</f>
        <v/>
      </c>
      <c r="I113" s="2">
        <f>IF(A113="","",N(G113)-N(H113))</f>
        <v/>
      </c>
      <c r="J113">
        <f>IF(A113="","",IF(I113&lt;=0,0,MAX(0,Ajustes!$B$1-F113)))</f>
        <v/>
      </c>
      <c r="K113">
        <f>IF(A113="","",IF(I113&lt;=0,"Cobrada",IF(J113&gt;0,"Vencida",IF(H113&gt;0,"Cobro parcial","Pendiente"))))</f>
        <v/>
      </c>
    </row>
    <row r="114">
      <c r="D114" s="4" t="n"/>
      <c r="E114" s="5" t="n"/>
      <c r="F114" s="4">
        <f>IF(D114="","",D114+IF(E114="",Ajustes!$B$2,E114))</f>
        <v/>
      </c>
      <c r="G114" s="2" t="n"/>
      <c r="H114" s="2">
        <f>IF(A114="","",SUMIF(Cobros!$B$2:$B$501,A114,Cobros!$C$2:$C$501))</f>
        <v/>
      </c>
      <c r="I114" s="2">
        <f>IF(A114="","",N(G114)-N(H114))</f>
        <v/>
      </c>
      <c r="J114">
        <f>IF(A114="","",IF(I114&lt;=0,0,MAX(0,Ajustes!$B$1-F114)))</f>
        <v/>
      </c>
      <c r="K114">
        <f>IF(A114="","",IF(I114&lt;=0,"Cobrada",IF(J114&gt;0,"Vencida",IF(H114&gt;0,"Cobro parcial","Pendiente"))))</f>
        <v/>
      </c>
    </row>
    <row r="115">
      <c r="D115" s="4" t="n"/>
      <c r="E115" s="5" t="n"/>
      <c r="F115" s="4">
        <f>IF(D115="","",D115+IF(E115="",Ajustes!$B$2,E115))</f>
        <v/>
      </c>
      <c r="G115" s="2" t="n"/>
      <c r="H115" s="2">
        <f>IF(A115="","",SUMIF(Cobros!$B$2:$B$501,A115,Cobros!$C$2:$C$501))</f>
        <v/>
      </c>
      <c r="I115" s="2">
        <f>IF(A115="","",N(G115)-N(H115))</f>
        <v/>
      </c>
      <c r="J115">
        <f>IF(A115="","",IF(I115&lt;=0,0,MAX(0,Ajustes!$B$1-F115)))</f>
        <v/>
      </c>
      <c r="K115">
        <f>IF(A115="","",IF(I115&lt;=0,"Cobrada",IF(J115&gt;0,"Vencida",IF(H115&gt;0,"Cobro parcial","Pendiente"))))</f>
        <v/>
      </c>
    </row>
    <row r="116">
      <c r="D116" s="4" t="n"/>
      <c r="E116" s="5" t="n"/>
      <c r="F116" s="4">
        <f>IF(D116="","",D116+IF(E116="",Ajustes!$B$2,E116))</f>
        <v/>
      </c>
      <c r="G116" s="2" t="n"/>
      <c r="H116" s="2">
        <f>IF(A116="","",SUMIF(Cobros!$B$2:$B$501,A116,Cobros!$C$2:$C$501))</f>
        <v/>
      </c>
      <c r="I116" s="2">
        <f>IF(A116="","",N(G116)-N(H116))</f>
        <v/>
      </c>
      <c r="J116">
        <f>IF(A116="","",IF(I116&lt;=0,0,MAX(0,Ajustes!$B$1-F116)))</f>
        <v/>
      </c>
      <c r="K116">
        <f>IF(A116="","",IF(I116&lt;=0,"Cobrada",IF(J116&gt;0,"Vencida",IF(H116&gt;0,"Cobro parcial","Pendiente"))))</f>
        <v/>
      </c>
    </row>
    <row r="117">
      <c r="D117" s="4" t="n"/>
      <c r="E117" s="5" t="n"/>
      <c r="F117" s="4">
        <f>IF(D117="","",D117+IF(E117="",Ajustes!$B$2,E117))</f>
        <v/>
      </c>
      <c r="G117" s="2" t="n"/>
      <c r="H117" s="2">
        <f>IF(A117="","",SUMIF(Cobros!$B$2:$B$501,A117,Cobros!$C$2:$C$501))</f>
        <v/>
      </c>
      <c r="I117" s="2">
        <f>IF(A117="","",N(G117)-N(H117))</f>
        <v/>
      </c>
      <c r="J117">
        <f>IF(A117="","",IF(I117&lt;=0,0,MAX(0,Ajustes!$B$1-F117)))</f>
        <v/>
      </c>
      <c r="K117">
        <f>IF(A117="","",IF(I117&lt;=0,"Cobrada",IF(J117&gt;0,"Vencida",IF(H117&gt;0,"Cobro parcial","Pendiente"))))</f>
        <v/>
      </c>
    </row>
    <row r="118">
      <c r="D118" s="4" t="n"/>
      <c r="E118" s="5" t="n"/>
      <c r="F118" s="4">
        <f>IF(D118="","",D118+IF(E118="",Ajustes!$B$2,E118))</f>
        <v/>
      </c>
      <c r="G118" s="2" t="n"/>
      <c r="H118" s="2">
        <f>IF(A118="","",SUMIF(Cobros!$B$2:$B$501,A118,Cobros!$C$2:$C$501))</f>
        <v/>
      </c>
      <c r="I118" s="2">
        <f>IF(A118="","",N(G118)-N(H118))</f>
        <v/>
      </c>
      <c r="J118">
        <f>IF(A118="","",IF(I118&lt;=0,0,MAX(0,Ajustes!$B$1-F118)))</f>
        <v/>
      </c>
      <c r="K118">
        <f>IF(A118="","",IF(I118&lt;=0,"Cobrada",IF(J118&gt;0,"Vencida",IF(H118&gt;0,"Cobro parcial","Pendiente"))))</f>
        <v/>
      </c>
    </row>
    <row r="119">
      <c r="D119" s="4" t="n"/>
      <c r="E119" s="5" t="n"/>
      <c r="F119" s="4">
        <f>IF(D119="","",D119+IF(E119="",Ajustes!$B$2,E119))</f>
        <v/>
      </c>
      <c r="G119" s="2" t="n"/>
      <c r="H119" s="2">
        <f>IF(A119="","",SUMIF(Cobros!$B$2:$B$501,A119,Cobros!$C$2:$C$501))</f>
        <v/>
      </c>
      <c r="I119" s="2">
        <f>IF(A119="","",N(G119)-N(H119))</f>
        <v/>
      </c>
      <c r="J119">
        <f>IF(A119="","",IF(I119&lt;=0,0,MAX(0,Ajustes!$B$1-F119)))</f>
        <v/>
      </c>
      <c r="K119">
        <f>IF(A119="","",IF(I119&lt;=0,"Cobrada",IF(J119&gt;0,"Vencida",IF(H119&gt;0,"Cobro parcial","Pendiente"))))</f>
        <v/>
      </c>
    </row>
    <row r="120">
      <c r="D120" s="4" t="n"/>
      <c r="E120" s="5" t="n"/>
      <c r="F120" s="4">
        <f>IF(D120="","",D120+IF(E120="",Ajustes!$B$2,E120))</f>
        <v/>
      </c>
      <c r="G120" s="2" t="n"/>
      <c r="H120" s="2">
        <f>IF(A120="","",SUMIF(Cobros!$B$2:$B$501,A120,Cobros!$C$2:$C$501))</f>
        <v/>
      </c>
      <c r="I120" s="2">
        <f>IF(A120="","",N(G120)-N(H120))</f>
        <v/>
      </c>
      <c r="J120">
        <f>IF(A120="","",IF(I120&lt;=0,0,MAX(0,Ajustes!$B$1-F120)))</f>
        <v/>
      </c>
      <c r="K120">
        <f>IF(A120="","",IF(I120&lt;=0,"Cobrada",IF(J120&gt;0,"Vencida",IF(H120&gt;0,"Cobro parcial","Pendiente"))))</f>
        <v/>
      </c>
    </row>
    <row r="121">
      <c r="D121" s="4" t="n"/>
      <c r="E121" s="5" t="n"/>
      <c r="F121" s="4">
        <f>IF(D121="","",D121+IF(E121="",Ajustes!$B$2,E121))</f>
        <v/>
      </c>
      <c r="G121" s="2" t="n"/>
      <c r="H121" s="2">
        <f>IF(A121="","",SUMIF(Cobros!$B$2:$B$501,A121,Cobros!$C$2:$C$501))</f>
        <v/>
      </c>
      <c r="I121" s="2">
        <f>IF(A121="","",N(G121)-N(H121))</f>
        <v/>
      </c>
      <c r="J121">
        <f>IF(A121="","",IF(I121&lt;=0,0,MAX(0,Ajustes!$B$1-F121)))</f>
        <v/>
      </c>
      <c r="K121">
        <f>IF(A121="","",IF(I121&lt;=0,"Cobrada",IF(J121&gt;0,"Vencida",IF(H121&gt;0,"Cobro parcial","Pendiente"))))</f>
        <v/>
      </c>
    </row>
    <row r="122">
      <c r="D122" s="4" t="n"/>
      <c r="E122" s="5" t="n"/>
      <c r="F122" s="4">
        <f>IF(D122="","",D122+IF(E122="",Ajustes!$B$2,E122))</f>
        <v/>
      </c>
      <c r="G122" s="2" t="n"/>
      <c r="H122" s="2">
        <f>IF(A122="","",SUMIF(Cobros!$B$2:$B$501,A122,Cobros!$C$2:$C$501))</f>
        <v/>
      </c>
      <c r="I122" s="2">
        <f>IF(A122="","",N(G122)-N(H122))</f>
        <v/>
      </c>
      <c r="J122">
        <f>IF(A122="","",IF(I122&lt;=0,0,MAX(0,Ajustes!$B$1-F122)))</f>
        <v/>
      </c>
      <c r="K122">
        <f>IF(A122="","",IF(I122&lt;=0,"Cobrada",IF(J122&gt;0,"Vencida",IF(H122&gt;0,"Cobro parcial","Pendiente"))))</f>
        <v/>
      </c>
    </row>
    <row r="123">
      <c r="D123" s="4" t="n"/>
      <c r="E123" s="5" t="n"/>
      <c r="F123" s="4">
        <f>IF(D123="","",D123+IF(E123="",Ajustes!$B$2,E123))</f>
        <v/>
      </c>
      <c r="G123" s="2" t="n"/>
      <c r="H123" s="2">
        <f>IF(A123="","",SUMIF(Cobros!$B$2:$B$501,A123,Cobros!$C$2:$C$501))</f>
        <v/>
      </c>
      <c r="I123" s="2">
        <f>IF(A123="","",N(G123)-N(H123))</f>
        <v/>
      </c>
      <c r="J123">
        <f>IF(A123="","",IF(I123&lt;=0,0,MAX(0,Ajustes!$B$1-F123)))</f>
        <v/>
      </c>
      <c r="K123">
        <f>IF(A123="","",IF(I123&lt;=0,"Cobrada",IF(J123&gt;0,"Vencida",IF(H123&gt;0,"Cobro parcial","Pendiente"))))</f>
        <v/>
      </c>
    </row>
    <row r="124">
      <c r="D124" s="4" t="n"/>
      <c r="E124" s="5" t="n"/>
      <c r="F124" s="4">
        <f>IF(D124="","",D124+IF(E124="",Ajustes!$B$2,E124))</f>
        <v/>
      </c>
      <c r="G124" s="2" t="n"/>
      <c r="H124" s="2">
        <f>IF(A124="","",SUMIF(Cobros!$B$2:$B$501,A124,Cobros!$C$2:$C$501))</f>
        <v/>
      </c>
      <c r="I124" s="2">
        <f>IF(A124="","",N(G124)-N(H124))</f>
        <v/>
      </c>
      <c r="J124">
        <f>IF(A124="","",IF(I124&lt;=0,0,MAX(0,Ajustes!$B$1-F124)))</f>
        <v/>
      </c>
      <c r="K124">
        <f>IF(A124="","",IF(I124&lt;=0,"Cobrada",IF(J124&gt;0,"Vencida",IF(H124&gt;0,"Cobro parcial","Pendiente"))))</f>
        <v/>
      </c>
    </row>
    <row r="125">
      <c r="D125" s="4" t="n"/>
      <c r="E125" s="5" t="n"/>
      <c r="F125" s="4">
        <f>IF(D125="","",D125+IF(E125="",Ajustes!$B$2,E125))</f>
        <v/>
      </c>
      <c r="G125" s="2" t="n"/>
      <c r="H125" s="2">
        <f>IF(A125="","",SUMIF(Cobros!$B$2:$B$501,A125,Cobros!$C$2:$C$501))</f>
        <v/>
      </c>
      <c r="I125" s="2">
        <f>IF(A125="","",N(G125)-N(H125))</f>
        <v/>
      </c>
      <c r="J125">
        <f>IF(A125="","",IF(I125&lt;=0,0,MAX(0,Ajustes!$B$1-F125)))</f>
        <v/>
      </c>
      <c r="K125">
        <f>IF(A125="","",IF(I125&lt;=0,"Cobrada",IF(J125&gt;0,"Vencida",IF(H125&gt;0,"Cobro parcial","Pendiente"))))</f>
        <v/>
      </c>
    </row>
    <row r="126">
      <c r="D126" s="4" t="n"/>
      <c r="E126" s="5" t="n"/>
      <c r="F126" s="4">
        <f>IF(D126="","",D126+IF(E126="",Ajustes!$B$2,E126))</f>
        <v/>
      </c>
      <c r="G126" s="2" t="n"/>
      <c r="H126" s="2">
        <f>IF(A126="","",SUMIF(Cobros!$B$2:$B$501,A126,Cobros!$C$2:$C$501))</f>
        <v/>
      </c>
      <c r="I126" s="2">
        <f>IF(A126="","",N(G126)-N(H126))</f>
        <v/>
      </c>
      <c r="J126">
        <f>IF(A126="","",IF(I126&lt;=0,0,MAX(0,Ajustes!$B$1-F126)))</f>
        <v/>
      </c>
      <c r="K126">
        <f>IF(A126="","",IF(I126&lt;=0,"Cobrada",IF(J126&gt;0,"Vencida",IF(H126&gt;0,"Cobro parcial","Pendiente"))))</f>
        <v/>
      </c>
    </row>
    <row r="127">
      <c r="D127" s="4" t="n"/>
      <c r="E127" s="5" t="n"/>
      <c r="F127" s="4">
        <f>IF(D127="","",D127+IF(E127="",Ajustes!$B$2,E127))</f>
        <v/>
      </c>
      <c r="G127" s="2" t="n"/>
      <c r="H127" s="2">
        <f>IF(A127="","",SUMIF(Cobros!$B$2:$B$501,A127,Cobros!$C$2:$C$501))</f>
        <v/>
      </c>
      <c r="I127" s="2">
        <f>IF(A127="","",N(G127)-N(H127))</f>
        <v/>
      </c>
      <c r="J127">
        <f>IF(A127="","",IF(I127&lt;=0,0,MAX(0,Ajustes!$B$1-F127)))</f>
        <v/>
      </c>
      <c r="K127">
        <f>IF(A127="","",IF(I127&lt;=0,"Cobrada",IF(J127&gt;0,"Vencida",IF(H127&gt;0,"Cobro parcial","Pendiente"))))</f>
        <v/>
      </c>
    </row>
    <row r="128">
      <c r="D128" s="4" t="n"/>
      <c r="E128" s="5" t="n"/>
      <c r="F128" s="4">
        <f>IF(D128="","",D128+IF(E128="",Ajustes!$B$2,E128))</f>
        <v/>
      </c>
      <c r="G128" s="2" t="n"/>
      <c r="H128" s="2">
        <f>IF(A128="","",SUMIF(Cobros!$B$2:$B$501,A128,Cobros!$C$2:$C$501))</f>
        <v/>
      </c>
      <c r="I128" s="2">
        <f>IF(A128="","",N(G128)-N(H128))</f>
        <v/>
      </c>
      <c r="J128">
        <f>IF(A128="","",IF(I128&lt;=0,0,MAX(0,Ajustes!$B$1-F128)))</f>
        <v/>
      </c>
      <c r="K128">
        <f>IF(A128="","",IF(I128&lt;=0,"Cobrada",IF(J128&gt;0,"Vencida",IF(H128&gt;0,"Cobro parcial","Pendiente"))))</f>
        <v/>
      </c>
    </row>
    <row r="129">
      <c r="D129" s="4" t="n"/>
      <c r="E129" s="5" t="n"/>
      <c r="F129" s="4">
        <f>IF(D129="","",D129+IF(E129="",Ajustes!$B$2,E129))</f>
        <v/>
      </c>
      <c r="G129" s="2" t="n"/>
      <c r="H129" s="2">
        <f>IF(A129="","",SUMIF(Cobros!$B$2:$B$501,A129,Cobros!$C$2:$C$501))</f>
        <v/>
      </c>
      <c r="I129" s="2">
        <f>IF(A129="","",N(G129)-N(H129))</f>
        <v/>
      </c>
      <c r="J129">
        <f>IF(A129="","",IF(I129&lt;=0,0,MAX(0,Ajustes!$B$1-F129)))</f>
        <v/>
      </c>
      <c r="K129">
        <f>IF(A129="","",IF(I129&lt;=0,"Cobrada",IF(J129&gt;0,"Vencida",IF(H129&gt;0,"Cobro parcial","Pendiente"))))</f>
        <v/>
      </c>
    </row>
    <row r="130">
      <c r="D130" s="4" t="n"/>
      <c r="E130" s="5" t="n"/>
      <c r="F130" s="4">
        <f>IF(D130="","",D130+IF(E130="",Ajustes!$B$2,E130))</f>
        <v/>
      </c>
      <c r="G130" s="2" t="n"/>
      <c r="H130" s="2">
        <f>IF(A130="","",SUMIF(Cobros!$B$2:$B$501,A130,Cobros!$C$2:$C$501))</f>
        <v/>
      </c>
      <c r="I130" s="2">
        <f>IF(A130="","",N(G130)-N(H130))</f>
        <v/>
      </c>
      <c r="J130">
        <f>IF(A130="","",IF(I130&lt;=0,0,MAX(0,Ajustes!$B$1-F130)))</f>
        <v/>
      </c>
      <c r="K130">
        <f>IF(A130="","",IF(I130&lt;=0,"Cobrada",IF(J130&gt;0,"Vencida",IF(H130&gt;0,"Cobro parcial","Pendiente"))))</f>
        <v/>
      </c>
    </row>
    <row r="131">
      <c r="D131" s="4" t="n"/>
      <c r="E131" s="5" t="n"/>
      <c r="F131" s="4">
        <f>IF(D131="","",D131+IF(E131="",Ajustes!$B$2,E131))</f>
        <v/>
      </c>
      <c r="G131" s="2" t="n"/>
      <c r="H131" s="2">
        <f>IF(A131="","",SUMIF(Cobros!$B$2:$B$501,A131,Cobros!$C$2:$C$501))</f>
        <v/>
      </c>
      <c r="I131" s="2">
        <f>IF(A131="","",N(G131)-N(H131))</f>
        <v/>
      </c>
      <c r="J131">
        <f>IF(A131="","",IF(I131&lt;=0,0,MAX(0,Ajustes!$B$1-F131)))</f>
        <v/>
      </c>
      <c r="K131">
        <f>IF(A131="","",IF(I131&lt;=0,"Cobrada",IF(J131&gt;0,"Vencida",IF(H131&gt;0,"Cobro parcial","Pendiente"))))</f>
        <v/>
      </c>
    </row>
    <row r="132">
      <c r="D132" s="4" t="n"/>
      <c r="E132" s="5" t="n"/>
      <c r="F132" s="4">
        <f>IF(D132="","",D132+IF(E132="",Ajustes!$B$2,E132))</f>
        <v/>
      </c>
      <c r="G132" s="2" t="n"/>
      <c r="H132" s="2">
        <f>IF(A132="","",SUMIF(Cobros!$B$2:$B$501,A132,Cobros!$C$2:$C$501))</f>
        <v/>
      </c>
      <c r="I132" s="2">
        <f>IF(A132="","",N(G132)-N(H132))</f>
        <v/>
      </c>
      <c r="J132">
        <f>IF(A132="","",IF(I132&lt;=0,0,MAX(0,Ajustes!$B$1-F132)))</f>
        <v/>
      </c>
      <c r="K132">
        <f>IF(A132="","",IF(I132&lt;=0,"Cobrada",IF(J132&gt;0,"Vencida",IF(H132&gt;0,"Cobro parcial","Pendiente"))))</f>
        <v/>
      </c>
    </row>
    <row r="133">
      <c r="D133" s="4" t="n"/>
      <c r="E133" s="5" t="n"/>
      <c r="F133" s="4">
        <f>IF(D133="","",D133+IF(E133="",Ajustes!$B$2,E133))</f>
        <v/>
      </c>
      <c r="G133" s="2" t="n"/>
      <c r="H133" s="2">
        <f>IF(A133="","",SUMIF(Cobros!$B$2:$B$501,A133,Cobros!$C$2:$C$501))</f>
        <v/>
      </c>
      <c r="I133" s="2">
        <f>IF(A133="","",N(G133)-N(H133))</f>
        <v/>
      </c>
      <c r="J133">
        <f>IF(A133="","",IF(I133&lt;=0,0,MAX(0,Ajustes!$B$1-F133)))</f>
        <v/>
      </c>
      <c r="K133">
        <f>IF(A133="","",IF(I133&lt;=0,"Cobrada",IF(J133&gt;0,"Vencida",IF(H133&gt;0,"Cobro parcial","Pendiente"))))</f>
        <v/>
      </c>
    </row>
    <row r="134">
      <c r="D134" s="4" t="n"/>
      <c r="E134" s="5" t="n"/>
      <c r="F134" s="4">
        <f>IF(D134="","",D134+IF(E134="",Ajustes!$B$2,E134))</f>
        <v/>
      </c>
      <c r="G134" s="2" t="n"/>
      <c r="H134" s="2">
        <f>IF(A134="","",SUMIF(Cobros!$B$2:$B$501,A134,Cobros!$C$2:$C$501))</f>
        <v/>
      </c>
      <c r="I134" s="2">
        <f>IF(A134="","",N(G134)-N(H134))</f>
        <v/>
      </c>
      <c r="J134">
        <f>IF(A134="","",IF(I134&lt;=0,0,MAX(0,Ajustes!$B$1-F134)))</f>
        <v/>
      </c>
      <c r="K134">
        <f>IF(A134="","",IF(I134&lt;=0,"Cobrada",IF(J134&gt;0,"Vencida",IF(H134&gt;0,"Cobro parcial","Pendiente"))))</f>
        <v/>
      </c>
    </row>
    <row r="135">
      <c r="D135" s="4" t="n"/>
      <c r="E135" s="5" t="n"/>
      <c r="F135" s="4">
        <f>IF(D135="","",D135+IF(E135="",Ajustes!$B$2,E135))</f>
        <v/>
      </c>
      <c r="G135" s="2" t="n"/>
      <c r="H135" s="2">
        <f>IF(A135="","",SUMIF(Cobros!$B$2:$B$501,A135,Cobros!$C$2:$C$501))</f>
        <v/>
      </c>
      <c r="I135" s="2">
        <f>IF(A135="","",N(G135)-N(H135))</f>
        <v/>
      </c>
      <c r="J135">
        <f>IF(A135="","",IF(I135&lt;=0,0,MAX(0,Ajustes!$B$1-F135)))</f>
        <v/>
      </c>
      <c r="K135">
        <f>IF(A135="","",IF(I135&lt;=0,"Cobrada",IF(J135&gt;0,"Vencida",IF(H135&gt;0,"Cobro parcial","Pendiente"))))</f>
        <v/>
      </c>
    </row>
    <row r="136">
      <c r="D136" s="4" t="n"/>
      <c r="E136" s="5" t="n"/>
      <c r="F136" s="4">
        <f>IF(D136="","",D136+IF(E136="",Ajustes!$B$2,E136))</f>
        <v/>
      </c>
      <c r="G136" s="2" t="n"/>
      <c r="H136" s="2">
        <f>IF(A136="","",SUMIF(Cobros!$B$2:$B$501,A136,Cobros!$C$2:$C$501))</f>
        <v/>
      </c>
      <c r="I136" s="2">
        <f>IF(A136="","",N(G136)-N(H136))</f>
        <v/>
      </c>
      <c r="J136">
        <f>IF(A136="","",IF(I136&lt;=0,0,MAX(0,Ajustes!$B$1-F136)))</f>
        <v/>
      </c>
      <c r="K136">
        <f>IF(A136="","",IF(I136&lt;=0,"Cobrada",IF(J136&gt;0,"Vencida",IF(H136&gt;0,"Cobro parcial","Pendiente"))))</f>
        <v/>
      </c>
    </row>
    <row r="137">
      <c r="D137" s="4" t="n"/>
      <c r="E137" s="5" t="n"/>
      <c r="F137" s="4">
        <f>IF(D137="","",D137+IF(E137="",Ajustes!$B$2,E137))</f>
        <v/>
      </c>
      <c r="G137" s="2" t="n"/>
      <c r="H137" s="2">
        <f>IF(A137="","",SUMIF(Cobros!$B$2:$B$501,A137,Cobros!$C$2:$C$501))</f>
        <v/>
      </c>
      <c r="I137" s="2">
        <f>IF(A137="","",N(G137)-N(H137))</f>
        <v/>
      </c>
      <c r="J137">
        <f>IF(A137="","",IF(I137&lt;=0,0,MAX(0,Ajustes!$B$1-F137)))</f>
        <v/>
      </c>
      <c r="K137">
        <f>IF(A137="","",IF(I137&lt;=0,"Cobrada",IF(J137&gt;0,"Vencida",IF(H137&gt;0,"Cobro parcial","Pendiente"))))</f>
        <v/>
      </c>
    </row>
    <row r="138">
      <c r="D138" s="4" t="n"/>
      <c r="E138" s="5" t="n"/>
      <c r="F138" s="4">
        <f>IF(D138="","",D138+IF(E138="",Ajustes!$B$2,E138))</f>
        <v/>
      </c>
      <c r="G138" s="2" t="n"/>
      <c r="H138" s="2">
        <f>IF(A138="","",SUMIF(Cobros!$B$2:$B$501,A138,Cobros!$C$2:$C$501))</f>
        <v/>
      </c>
      <c r="I138" s="2">
        <f>IF(A138="","",N(G138)-N(H138))</f>
        <v/>
      </c>
      <c r="J138">
        <f>IF(A138="","",IF(I138&lt;=0,0,MAX(0,Ajustes!$B$1-F138)))</f>
        <v/>
      </c>
      <c r="K138">
        <f>IF(A138="","",IF(I138&lt;=0,"Cobrada",IF(J138&gt;0,"Vencida",IF(H138&gt;0,"Cobro parcial","Pendiente"))))</f>
        <v/>
      </c>
    </row>
    <row r="139">
      <c r="D139" s="4" t="n"/>
      <c r="E139" s="5" t="n"/>
      <c r="F139" s="4">
        <f>IF(D139="","",D139+IF(E139="",Ajustes!$B$2,E139))</f>
        <v/>
      </c>
      <c r="G139" s="2" t="n"/>
      <c r="H139" s="2">
        <f>IF(A139="","",SUMIF(Cobros!$B$2:$B$501,A139,Cobros!$C$2:$C$501))</f>
        <v/>
      </c>
      <c r="I139" s="2">
        <f>IF(A139="","",N(G139)-N(H139))</f>
        <v/>
      </c>
      <c r="J139">
        <f>IF(A139="","",IF(I139&lt;=0,0,MAX(0,Ajustes!$B$1-F139)))</f>
        <v/>
      </c>
      <c r="K139">
        <f>IF(A139="","",IF(I139&lt;=0,"Cobrada",IF(J139&gt;0,"Vencida",IF(H139&gt;0,"Cobro parcial","Pendiente"))))</f>
        <v/>
      </c>
    </row>
    <row r="140">
      <c r="D140" s="4" t="n"/>
      <c r="E140" s="5" t="n"/>
      <c r="F140" s="4">
        <f>IF(D140="","",D140+IF(E140="",Ajustes!$B$2,E140))</f>
        <v/>
      </c>
      <c r="G140" s="2" t="n"/>
      <c r="H140" s="2">
        <f>IF(A140="","",SUMIF(Cobros!$B$2:$B$501,A140,Cobros!$C$2:$C$501))</f>
        <v/>
      </c>
      <c r="I140" s="2">
        <f>IF(A140="","",N(G140)-N(H140))</f>
        <v/>
      </c>
      <c r="J140">
        <f>IF(A140="","",IF(I140&lt;=0,0,MAX(0,Ajustes!$B$1-F140)))</f>
        <v/>
      </c>
      <c r="K140">
        <f>IF(A140="","",IF(I140&lt;=0,"Cobrada",IF(J140&gt;0,"Vencida",IF(H140&gt;0,"Cobro parcial","Pendiente"))))</f>
        <v/>
      </c>
    </row>
    <row r="141">
      <c r="D141" s="4" t="n"/>
      <c r="E141" s="5" t="n"/>
      <c r="F141" s="4">
        <f>IF(D141="","",D141+IF(E141="",Ajustes!$B$2,E141))</f>
        <v/>
      </c>
      <c r="G141" s="2" t="n"/>
      <c r="H141" s="2">
        <f>IF(A141="","",SUMIF(Cobros!$B$2:$B$501,A141,Cobros!$C$2:$C$501))</f>
        <v/>
      </c>
      <c r="I141" s="2">
        <f>IF(A141="","",N(G141)-N(H141))</f>
        <v/>
      </c>
      <c r="J141">
        <f>IF(A141="","",IF(I141&lt;=0,0,MAX(0,Ajustes!$B$1-F141)))</f>
        <v/>
      </c>
      <c r="K141">
        <f>IF(A141="","",IF(I141&lt;=0,"Cobrada",IF(J141&gt;0,"Vencida",IF(H141&gt;0,"Cobro parcial","Pendiente"))))</f>
        <v/>
      </c>
    </row>
    <row r="142">
      <c r="D142" s="4" t="n"/>
      <c r="E142" s="5" t="n"/>
      <c r="F142" s="4">
        <f>IF(D142="","",D142+IF(E142="",Ajustes!$B$2,E142))</f>
        <v/>
      </c>
      <c r="G142" s="2" t="n"/>
      <c r="H142" s="2">
        <f>IF(A142="","",SUMIF(Cobros!$B$2:$B$501,A142,Cobros!$C$2:$C$501))</f>
        <v/>
      </c>
      <c r="I142" s="2">
        <f>IF(A142="","",N(G142)-N(H142))</f>
        <v/>
      </c>
      <c r="J142">
        <f>IF(A142="","",IF(I142&lt;=0,0,MAX(0,Ajustes!$B$1-F142)))</f>
        <v/>
      </c>
      <c r="K142">
        <f>IF(A142="","",IF(I142&lt;=0,"Cobrada",IF(J142&gt;0,"Vencida",IF(H142&gt;0,"Cobro parcial","Pendiente"))))</f>
        <v/>
      </c>
    </row>
    <row r="143">
      <c r="D143" s="4" t="n"/>
      <c r="E143" s="5" t="n"/>
      <c r="F143" s="4">
        <f>IF(D143="","",D143+IF(E143="",Ajustes!$B$2,E143))</f>
        <v/>
      </c>
      <c r="G143" s="2" t="n"/>
      <c r="H143" s="2">
        <f>IF(A143="","",SUMIF(Cobros!$B$2:$B$501,A143,Cobros!$C$2:$C$501))</f>
        <v/>
      </c>
      <c r="I143" s="2">
        <f>IF(A143="","",N(G143)-N(H143))</f>
        <v/>
      </c>
      <c r="J143">
        <f>IF(A143="","",IF(I143&lt;=0,0,MAX(0,Ajustes!$B$1-F143)))</f>
        <v/>
      </c>
      <c r="K143">
        <f>IF(A143="","",IF(I143&lt;=0,"Cobrada",IF(J143&gt;0,"Vencida",IF(H143&gt;0,"Cobro parcial","Pendiente"))))</f>
        <v/>
      </c>
    </row>
    <row r="144">
      <c r="D144" s="4" t="n"/>
      <c r="E144" s="5" t="n"/>
      <c r="F144" s="4">
        <f>IF(D144="","",D144+IF(E144="",Ajustes!$B$2,E144))</f>
        <v/>
      </c>
      <c r="G144" s="2" t="n"/>
      <c r="H144" s="2">
        <f>IF(A144="","",SUMIF(Cobros!$B$2:$B$501,A144,Cobros!$C$2:$C$501))</f>
        <v/>
      </c>
      <c r="I144" s="2">
        <f>IF(A144="","",N(G144)-N(H144))</f>
        <v/>
      </c>
      <c r="J144">
        <f>IF(A144="","",IF(I144&lt;=0,0,MAX(0,Ajustes!$B$1-F144)))</f>
        <v/>
      </c>
      <c r="K144">
        <f>IF(A144="","",IF(I144&lt;=0,"Cobrada",IF(J144&gt;0,"Vencida",IF(H144&gt;0,"Cobro parcial","Pendiente"))))</f>
        <v/>
      </c>
    </row>
    <row r="145">
      <c r="D145" s="4" t="n"/>
      <c r="E145" s="5" t="n"/>
      <c r="F145" s="4">
        <f>IF(D145="","",D145+IF(E145="",Ajustes!$B$2,E145))</f>
        <v/>
      </c>
      <c r="G145" s="2" t="n"/>
      <c r="H145" s="2">
        <f>IF(A145="","",SUMIF(Cobros!$B$2:$B$501,A145,Cobros!$C$2:$C$501))</f>
        <v/>
      </c>
      <c r="I145" s="2">
        <f>IF(A145="","",N(G145)-N(H145))</f>
        <v/>
      </c>
      <c r="J145">
        <f>IF(A145="","",IF(I145&lt;=0,0,MAX(0,Ajustes!$B$1-F145)))</f>
        <v/>
      </c>
      <c r="K145">
        <f>IF(A145="","",IF(I145&lt;=0,"Cobrada",IF(J145&gt;0,"Vencida",IF(H145&gt;0,"Cobro parcial","Pendiente"))))</f>
        <v/>
      </c>
    </row>
    <row r="146">
      <c r="D146" s="4" t="n"/>
      <c r="E146" s="5" t="n"/>
      <c r="F146" s="4">
        <f>IF(D146="","",D146+IF(E146="",Ajustes!$B$2,E146))</f>
        <v/>
      </c>
      <c r="G146" s="2" t="n"/>
      <c r="H146" s="2">
        <f>IF(A146="","",SUMIF(Cobros!$B$2:$B$501,A146,Cobros!$C$2:$C$501))</f>
        <v/>
      </c>
      <c r="I146" s="2">
        <f>IF(A146="","",N(G146)-N(H146))</f>
        <v/>
      </c>
      <c r="J146">
        <f>IF(A146="","",IF(I146&lt;=0,0,MAX(0,Ajustes!$B$1-F146)))</f>
        <v/>
      </c>
      <c r="K146">
        <f>IF(A146="","",IF(I146&lt;=0,"Cobrada",IF(J146&gt;0,"Vencida",IF(H146&gt;0,"Cobro parcial","Pendiente"))))</f>
        <v/>
      </c>
    </row>
    <row r="147">
      <c r="D147" s="4" t="n"/>
      <c r="E147" s="5" t="n"/>
      <c r="F147" s="4">
        <f>IF(D147="","",D147+IF(E147="",Ajustes!$B$2,E147))</f>
        <v/>
      </c>
      <c r="G147" s="2" t="n"/>
      <c r="H147" s="2">
        <f>IF(A147="","",SUMIF(Cobros!$B$2:$B$501,A147,Cobros!$C$2:$C$501))</f>
        <v/>
      </c>
      <c r="I147" s="2">
        <f>IF(A147="","",N(G147)-N(H147))</f>
        <v/>
      </c>
      <c r="J147">
        <f>IF(A147="","",IF(I147&lt;=0,0,MAX(0,Ajustes!$B$1-F147)))</f>
        <v/>
      </c>
      <c r="K147">
        <f>IF(A147="","",IF(I147&lt;=0,"Cobrada",IF(J147&gt;0,"Vencida",IF(H147&gt;0,"Cobro parcial","Pendiente"))))</f>
        <v/>
      </c>
    </row>
    <row r="148">
      <c r="D148" s="4" t="n"/>
      <c r="E148" s="5" t="n"/>
      <c r="F148" s="4">
        <f>IF(D148="","",D148+IF(E148="",Ajustes!$B$2,E148))</f>
        <v/>
      </c>
      <c r="G148" s="2" t="n"/>
      <c r="H148" s="2">
        <f>IF(A148="","",SUMIF(Cobros!$B$2:$B$501,A148,Cobros!$C$2:$C$501))</f>
        <v/>
      </c>
      <c r="I148" s="2">
        <f>IF(A148="","",N(G148)-N(H148))</f>
        <v/>
      </c>
      <c r="J148">
        <f>IF(A148="","",IF(I148&lt;=0,0,MAX(0,Ajustes!$B$1-F148)))</f>
        <v/>
      </c>
      <c r="K148">
        <f>IF(A148="","",IF(I148&lt;=0,"Cobrada",IF(J148&gt;0,"Vencida",IF(H148&gt;0,"Cobro parcial","Pendiente"))))</f>
        <v/>
      </c>
    </row>
    <row r="149">
      <c r="D149" s="4" t="n"/>
      <c r="E149" s="5" t="n"/>
      <c r="F149" s="4">
        <f>IF(D149="","",D149+IF(E149="",Ajustes!$B$2,E149))</f>
        <v/>
      </c>
      <c r="G149" s="2" t="n"/>
      <c r="H149" s="2">
        <f>IF(A149="","",SUMIF(Cobros!$B$2:$B$501,A149,Cobros!$C$2:$C$501))</f>
        <v/>
      </c>
      <c r="I149" s="2">
        <f>IF(A149="","",N(G149)-N(H149))</f>
        <v/>
      </c>
      <c r="J149">
        <f>IF(A149="","",IF(I149&lt;=0,0,MAX(0,Ajustes!$B$1-F149)))</f>
        <v/>
      </c>
      <c r="K149">
        <f>IF(A149="","",IF(I149&lt;=0,"Cobrada",IF(J149&gt;0,"Vencida",IF(H149&gt;0,"Cobro parcial","Pendiente"))))</f>
        <v/>
      </c>
    </row>
    <row r="150">
      <c r="D150" s="4" t="n"/>
      <c r="E150" s="5" t="n"/>
      <c r="F150" s="4">
        <f>IF(D150="","",D150+IF(E150="",Ajustes!$B$2,E150))</f>
        <v/>
      </c>
      <c r="G150" s="2" t="n"/>
      <c r="H150" s="2">
        <f>IF(A150="","",SUMIF(Cobros!$B$2:$B$501,A150,Cobros!$C$2:$C$501))</f>
        <v/>
      </c>
      <c r="I150" s="2">
        <f>IF(A150="","",N(G150)-N(H150))</f>
        <v/>
      </c>
      <c r="J150">
        <f>IF(A150="","",IF(I150&lt;=0,0,MAX(0,Ajustes!$B$1-F150)))</f>
        <v/>
      </c>
      <c r="K150">
        <f>IF(A150="","",IF(I150&lt;=0,"Cobrada",IF(J150&gt;0,"Vencida",IF(H150&gt;0,"Cobro parcial","Pendiente"))))</f>
        <v/>
      </c>
    </row>
    <row r="151">
      <c r="D151" s="4" t="n"/>
      <c r="E151" s="5" t="n"/>
      <c r="F151" s="4">
        <f>IF(D151="","",D151+IF(E151="",Ajustes!$B$2,E151))</f>
        <v/>
      </c>
      <c r="G151" s="2" t="n"/>
      <c r="H151" s="2">
        <f>IF(A151="","",SUMIF(Cobros!$B$2:$B$501,A151,Cobros!$C$2:$C$501))</f>
        <v/>
      </c>
      <c r="I151" s="2">
        <f>IF(A151="","",N(G151)-N(H151))</f>
        <v/>
      </c>
      <c r="J151">
        <f>IF(A151="","",IF(I151&lt;=0,0,MAX(0,Ajustes!$B$1-F151)))</f>
        <v/>
      </c>
      <c r="K151">
        <f>IF(A151="","",IF(I151&lt;=0,"Cobrada",IF(J151&gt;0,"Vencida",IF(H151&gt;0,"Cobro parcial","Pendiente"))))</f>
        <v/>
      </c>
    </row>
    <row r="152">
      <c r="D152" s="4" t="n"/>
      <c r="E152" s="5" t="n"/>
      <c r="F152" s="4">
        <f>IF(D152="","",D152+IF(E152="",Ajustes!$B$2,E152))</f>
        <v/>
      </c>
      <c r="G152" s="2" t="n"/>
      <c r="H152" s="2">
        <f>IF(A152="","",SUMIF(Cobros!$B$2:$B$501,A152,Cobros!$C$2:$C$501))</f>
        <v/>
      </c>
      <c r="I152" s="2">
        <f>IF(A152="","",N(G152)-N(H152))</f>
        <v/>
      </c>
      <c r="J152">
        <f>IF(A152="","",IF(I152&lt;=0,0,MAX(0,Ajustes!$B$1-F152)))</f>
        <v/>
      </c>
      <c r="K152">
        <f>IF(A152="","",IF(I152&lt;=0,"Cobrada",IF(J152&gt;0,"Vencida",IF(H152&gt;0,"Cobro parcial","Pendiente"))))</f>
        <v/>
      </c>
    </row>
    <row r="153">
      <c r="D153" s="4" t="n"/>
      <c r="E153" s="5" t="n"/>
      <c r="F153" s="4">
        <f>IF(D153="","",D153+IF(E153="",Ajustes!$B$2,E153))</f>
        <v/>
      </c>
      <c r="G153" s="2" t="n"/>
      <c r="H153" s="2">
        <f>IF(A153="","",SUMIF(Cobros!$B$2:$B$501,A153,Cobros!$C$2:$C$501))</f>
        <v/>
      </c>
      <c r="I153" s="2">
        <f>IF(A153="","",N(G153)-N(H153))</f>
        <v/>
      </c>
      <c r="J153">
        <f>IF(A153="","",IF(I153&lt;=0,0,MAX(0,Ajustes!$B$1-F153)))</f>
        <v/>
      </c>
      <c r="K153">
        <f>IF(A153="","",IF(I153&lt;=0,"Cobrada",IF(J153&gt;0,"Vencida",IF(H153&gt;0,"Cobro parcial","Pendiente"))))</f>
        <v/>
      </c>
    </row>
    <row r="154">
      <c r="D154" s="4" t="n"/>
      <c r="E154" s="5" t="n"/>
      <c r="F154" s="4">
        <f>IF(D154="","",D154+IF(E154="",Ajustes!$B$2,E154))</f>
        <v/>
      </c>
      <c r="G154" s="2" t="n"/>
      <c r="H154" s="2">
        <f>IF(A154="","",SUMIF(Cobros!$B$2:$B$501,A154,Cobros!$C$2:$C$501))</f>
        <v/>
      </c>
      <c r="I154" s="2">
        <f>IF(A154="","",N(G154)-N(H154))</f>
        <v/>
      </c>
      <c r="J154">
        <f>IF(A154="","",IF(I154&lt;=0,0,MAX(0,Ajustes!$B$1-F154)))</f>
        <v/>
      </c>
      <c r="K154">
        <f>IF(A154="","",IF(I154&lt;=0,"Cobrada",IF(J154&gt;0,"Vencida",IF(H154&gt;0,"Cobro parcial","Pendiente"))))</f>
        <v/>
      </c>
    </row>
    <row r="155">
      <c r="D155" s="4" t="n"/>
      <c r="E155" s="5" t="n"/>
      <c r="F155" s="4">
        <f>IF(D155="","",D155+IF(E155="",Ajustes!$B$2,E155))</f>
        <v/>
      </c>
      <c r="G155" s="2" t="n"/>
      <c r="H155" s="2">
        <f>IF(A155="","",SUMIF(Cobros!$B$2:$B$501,A155,Cobros!$C$2:$C$501))</f>
        <v/>
      </c>
      <c r="I155" s="2">
        <f>IF(A155="","",N(G155)-N(H155))</f>
        <v/>
      </c>
      <c r="J155">
        <f>IF(A155="","",IF(I155&lt;=0,0,MAX(0,Ajustes!$B$1-F155)))</f>
        <v/>
      </c>
      <c r="K155">
        <f>IF(A155="","",IF(I155&lt;=0,"Cobrada",IF(J155&gt;0,"Vencida",IF(H155&gt;0,"Cobro parcial","Pendiente"))))</f>
        <v/>
      </c>
    </row>
    <row r="156">
      <c r="D156" s="4" t="n"/>
      <c r="E156" s="5" t="n"/>
      <c r="F156" s="4">
        <f>IF(D156="","",D156+IF(E156="",Ajustes!$B$2,E156))</f>
        <v/>
      </c>
      <c r="G156" s="2" t="n"/>
      <c r="H156" s="2">
        <f>IF(A156="","",SUMIF(Cobros!$B$2:$B$501,A156,Cobros!$C$2:$C$501))</f>
        <v/>
      </c>
      <c r="I156" s="2">
        <f>IF(A156="","",N(G156)-N(H156))</f>
        <v/>
      </c>
      <c r="J156">
        <f>IF(A156="","",IF(I156&lt;=0,0,MAX(0,Ajustes!$B$1-F156)))</f>
        <v/>
      </c>
      <c r="K156">
        <f>IF(A156="","",IF(I156&lt;=0,"Cobrada",IF(J156&gt;0,"Vencida",IF(H156&gt;0,"Cobro parcial","Pendiente"))))</f>
        <v/>
      </c>
    </row>
    <row r="157">
      <c r="D157" s="4" t="n"/>
      <c r="E157" s="5" t="n"/>
      <c r="F157" s="4">
        <f>IF(D157="","",D157+IF(E157="",Ajustes!$B$2,E157))</f>
        <v/>
      </c>
      <c r="G157" s="2" t="n"/>
      <c r="H157" s="2">
        <f>IF(A157="","",SUMIF(Cobros!$B$2:$B$501,A157,Cobros!$C$2:$C$501))</f>
        <v/>
      </c>
      <c r="I157" s="2">
        <f>IF(A157="","",N(G157)-N(H157))</f>
        <v/>
      </c>
      <c r="J157">
        <f>IF(A157="","",IF(I157&lt;=0,0,MAX(0,Ajustes!$B$1-F157)))</f>
        <v/>
      </c>
      <c r="K157">
        <f>IF(A157="","",IF(I157&lt;=0,"Cobrada",IF(J157&gt;0,"Vencida",IF(H157&gt;0,"Cobro parcial","Pendiente"))))</f>
        <v/>
      </c>
    </row>
    <row r="158">
      <c r="D158" s="4" t="n"/>
      <c r="E158" s="5" t="n"/>
      <c r="F158" s="4">
        <f>IF(D158="","",D158+IF(E158="",Ajustes!$B$2,E158))</f>
        <v/>
      </c>
      <c r="G158" s="2" t="n"/>
      <c r="H158" s="2">
        <f>IF(A158="","",SUMIF(Cobros!$B$2:$B$501,A158,Cobros!$C$2:$C$501))</f>
        <v/>
      </c>
      <c r="I158" s="2">
        <f>IF(A158="","",N(G158)-N(H158))</f>
        <v/>
      </c>
      <c r="J158">
        <f>IF(A158="","",IF(I158&lt;=0,0,MAX(0,Ajustes!$B$1-F158)))</f>
        <v/>
      </c>
      <c r="K158">
        <f>IF(A158="","",IF(I158&lt;=0,"Cobrada",IF(J158&gt;0,"Vencida",IF(H158&gt;0,"Cobro parcial","Pendiente"))))</f>
        <v/>
      </c>
    </row>
    <row r="159">
      <c r="D159" s="4" t="n"/>
      <c r="E159" s="5" t="n"/>
      <c r="F159" s="4">
        <f>IF(D159="","",D159+IF(E159="",Ajustes!$B$2,E159))</f>
        <v/>
      </c>
      <c r="G159" s="2" t="n"/>
      <c r="H159" s="2">
        <f>IF(A159="","",SUMIF(Cobros!$B$2:$B$501,A159,Cobros!$C$2:$C$501))</f>
        <v/>
      </c>
      <c r="I159" s="2">
        <f>IF(A159="","",N(G159)-N(H159))</f>
        <v/>
      </c>
      <c r="J159">
        <f>IF(A159="","",IF(I159&lt;=0,0,MAX(0,Ajustes!$B$1-F159)))</f>
        <v/>
      </c>
      <c r="K159">
        <f>IF(A159="","",IF(I159&lt;=0,"Cobrada",IF(J159&gt;0,"Vencida",IF(H159&gt;0,"Cobro parcial","Pendiente"))))</f>
        <v/>
      </c>
    </row>
    <row r="160">
      <c r="D160" s="4" t="n"/>
      <c r="E160" s="5" t="n"/>
      <c r="F160" s="4">
        <f>IF(D160="","",D160+IF(E160="",Ajustes!$B$2,E160))</f>
        <v/>
      </c>
      <c r="G160" s="2" t="n"/>
      <c r="H160" s="2">
        <f>IF(A160="","",SUMIF(Cobros!$B$2:$B$501,A160,Cobros!$C$2:$C$501))</f>
        <v/>
      </c>
      <c r="I160" s="2">
        <f>IF(A160="","",N(G160)-N(H160))</f>
        <v/>
      </c>
      <c r="J160">
        <f>IF(A160="","",IF(I160&lt;=0,0,MAX(0,Ajustes!$B$1-F160)))</f>
        <v/>
      </c>
      <c r="K160">
        <f>IF(A160="","",IF(I160&lt;=0,"Cobrada",IF(J160&gt;0,"Vencida",IF(H160&gt;0,"Cobro parcial","Pendiente"))))</f>
        <v/>
      </c>
    </row>
    <row r="161">
      <c r="D161" s="4" t="n"/>
      <c r="E161" s="5" t="n"/>
      <c r="F161" s="4">
        <f>IF(D161="","",D161+IF(E161="",Ajustes!$B$2,E161))</f>
        <v/>
      </c>
      <c r="G161" s="2" t="n"/>
      <c r="H161" s="2">
        <f>IF(A161="","",SUMIF(Cobros!$B$2:$B$501,A161,Cobros!$C$2:$C$501))</f>
        <v/>
      </c>
      <c r="I161" s="2">
        <f>IF(A161="","",N(G161)-N(H161))</f>
        <v/>
      </c>
      <c r="J161">
        <f>IF(A161="","",IF(I161&lt;=0,0,MAX(0,Ajustes!$B$1-F161)))</f>
        <v/>
      </c>
      <c r="K161">
        <f>IF(A161="","",IF(I161&lt;=0,"Cobrada",IF(J161&gt;0,"Vencida",IF(H161&gt;0,"Cobro parcial","Pendiente"))))</f>
        <v/>
      </c>
    </row>
    <row r="162">
      <c r="D162" s="4" t="n"/>
      <c r="E162" s="5" t="n"/>
      <c r="F162" s="4">
        <f>IF(D162="","",D162+IF(E162="",Ajustes!$B$2,E162))</f>
        <v/>
      </c>
      <c r="G162" s="2" t="n"/>
      <c r="H162" s="2">
        <f>IF(A162="","",SUMIF(Cobros!$B$2:$B$501,A162,Cobros!$C$2:$C$501))</f>
        <v/>
      </c>
      <c r="I162" s="2">
        <f>IF(A162="","",N(G162)-N(H162))</f>
        <v/>
      </c>
      <c r="J162">
        <f>IF(A162="","",IF(I162&lt;=0,0,MAX(0,Ajustes!$B$1-F162)))</f>
        <v/>
      </c>
      <c r="K162">
        <f>IF(A162="","",IF(I162&lt;=0,"Cobrada",IF(J162&gt;0,"Vencida",IF(H162&gt;0,"Cobro parcial","Pendiente"))))</f>
        <v/>
      </c>
    </row>
    <row r="163">
      <c r="D163" s="4" t="n"/>
      <c r="E163" s="5" t="n"/>
      <c r="F163" s="4">
        <f>IF(D163="","",D163+IF(E163="",Ajustes!$B$2,E163))</f>
        <v/>
      </c>
      <c r="G163" s="2" t="n"/>
      <c r="H163" s="2">
        <f>IF(A163="","",SUMIF(Cobros!$B$2:$B$501,A163,Cobros!$C$2:$C$501))</f>
        <v/>
      </c>
      <c r="I163" s="2">
        <f>IF(A163="","",N(G163)-N(H163))</f>
        <v/>
      </c>
      <c r="J163">
        <f>IF(A163="","",IF(I163&lt;=0,0,MAX(0,Ajustes!$B$1-F163)))</f>
        <v/>
      </c>
      <c r="K163">
        <f>IF(A163="","",IF(I163&lt;=0,"Cobrada",IF(J163&gt;0,"Vencida",IF(H163&gt;0,"Cobro parcial","Pendiente"))))</f>
        <v/>
      </c>
    </row>
    <row r="164">
      <c r="D164" s="4" t="n"/>
      <c r="E164" s="5" t="n"/>
      <c r="F164" s="4">
        <f>IF(D164="","",D164+IF(E164="",Ajustes!$B$2,E164))</f>
        <v/>
      </c>
      <c r="G164" s="2" t="n"/>
      <c r="H164" s="2">
        <f>IF(A164="","",SUMIF(Cobros!$B$2:$B$501,A164,Cobros!$C$2:$C$501))</f>
        <v/>
      </c>
      <c r="I164" s="2">
        <f>IF(A164="","",N(G164)-N(H164))</f>
        <v/>
      </c>
      <c r="J164">
        <f>IF(A164="","",IF(I164&lt;=0,0,MAX(0,Ajustes!$B$1-F164)))</f>
        <v/>
      </c>
      <c r="K164">
        <f>IF(A164="","",IF(I164&lt;=0,"Cobrada",IF(J164&gt;0,"Vencida",IF(H164&gt;0,"Cobro parcial","Pendiente"))))</f>
        <v/>
      </c>
    </row>
    <row r="165">
      <c r="D165" s="4" t="n"/>
      <c r="E165" s="5" t="n"/>
      <c r="F165" s="4">
        <f>IF(D165="","",D165+IF(E165="",Ajustes!$B$2,E165))</f>
        <v/>
      </c>
      <c r="G165" s="2" t="n"/>
      <c r="H165" s="2">
        <f>IF(A165="","",SUMIF(Cobros!$B$2:$B$501,A165,Cobros!$C$2:$C$501))</f>
        <v/>
      </c>
      <c r="I165" s="2">
        <f>IF(A165="","",N(G165)-N(H165))</f>
        <v/>
      </c>
      <c r="J165">
        <f>IF(A165="","",IF(I165&lt;=0,0,MAX(0,Ajustes!$B$1-F165)))</f>
        <v/>
      </c>
      <c r="K165">
        <f>IF(A165="","",IF(I165&lt;=0,"Cobrada",IF(J165&gt;0,"Vencida",IF(H165&gt;0,"Cobro parcial","Pendiente"))))</f>
        <v/>
      </c>
    </row>
    <row r="166">
      <c r="D166" s="4" t="n"/>
      <c r="E166" s="5" t="n"/>
      <c r="F166" s="4">
        <f>IF(D166="","",D166+IF(E166="",Ajustes!$B$2,E166))</f>
        <v/>
      </c>
      <c r="G166" s="2" t="n"/>
      <c r="H166" s="2">
        <f>IF(A166="","",SUMIF(Cobros!$B$2:$B$501,A166,Cobros!$C$2:$C$501))</f>
        <v/>
      </c>
      <c r="I166" s="2">
        <f>IF(A166="","",N(G166)-N(H166))</f>
        <v/>
      </c>
      <c r="J166">
        <f>IF(A166="","",IF(I166&lt;=0,0,MAX(0,Ajustes!$B$1-F166)))</f>
        <v/>
      </c>
      <c r="K166">
        <f>IF(A166="","",IF(I166&lt;=0,"Cobrada",IF(J166&gt;0,"Vencida",IF(H166&gt;0,"Cobro parcial","Pendiente"))))</f>
        <v/>
      </c>
    </row>
    <row r="167">
      <c r="D167" s="4" t="n"/>
      <c r="E167" s="5" t="n"/>
      <c r="F167" s="4">
        <f>IF(D167="","",D167+IF(E167="",Ajustes!$B$2,E167))</f>
        <v/>
      </c>
      <c r="G167" s="2" t="n"/>
      <c r="H167" s="2">
        <f>IF(A167="","",SUMIF(Cobros!$B$2:$B$501,A167,Cobros!$C$2:$C$501))</f>
        <v/>
      </c>
      <c r="I167" s="2">
        <f>IF(A167="","",N(G167)-N(H167))</f>
        <v/>
      </c>
      <c r="J167">
        <f>IF(A167="","",IF(I167&lt;=0,0,MAX(0,Ajustes!$B$1-F167)))</f>
        <v/>
      </c>
      <c r="K167">
        <f>IF(A167="","",IF(I167&lt;=0,"Cobrada",IF(J167&gt;0,"Vencida",IF(H167&gt;0,"Cobro parcial","Pendiente"))))</f>
        <v/>
      </c>
    </row>
    <row r="168">
      <c r="D168" s="4" t="n"/>
      <c r="E168" s="5" t="n"/>
      <c r="F168" s="4">
        <f>IF(D168="","",D168+IF(E168="",Ajustes!$B$2,E168))</f>
        <v/>
      </c>
      <c r="G168" s="2" t="n"/>
      <c r="H168" s="2">
        <f>IF(A168="","",SUMIF(Cobros!$B$2:$B$501,A168,Cobros!$C$2:$C$501))</f>
        <v/>
      </c>
      <c r="I168" s="2">
        <f>IF(A168="","",N(G168)-N(H168))</f>
        <v/>
      </c>
      <c r="J168">
        <f>IF(A168="","",IF(I168&lt;=0,0,MAX(0,Ajustes!$B$1-F168)))</f>
        <v/>
      </c>
      <c r="K168">
        <f>IF(A168="","",IF(I168&lt;=0,"Cobrada",IF(J168&gt;0,"Vencida",IF(H168&gt;0,"Cobro parcial","Pendiente"))))</f>
        <v/>
      </c>
    </row>
    <row r="169">
      <c r="D169" s="4" t="n"/>
      <c r="E169" s="5" t="n"/>
      <c r="F169" s="4">
        <f>IF(D169="","",D169+IF(E169="",Ajustes!$B$2,E169))</f>
        <v/>
      </c>
      <c r="G169" s="2" t="n"/>
      <c r="H169" s="2">
        <f>IF(A169="","",SUMIF(Cobros!$B$2:$B$501,A169,Cobros!$C$2:$C$501))</f>
        <v/>
      </c>
      <c r="I169" s="2">
        <f>IF(A169="","",N(G169)-N(H169))</f>
        <v/>
      </c>
      <c r="J169">
        <f>IF(A169="","",IF(I169&lt;=0,0,MAX(0,Ajustes!$B$1-F169)))</f>
        <v/>
      </c>
      <c r="K169">
        <f>IF(A169="","",IF(I169&lt;=0,"Cobrada",IF(J169&gt;0,"Vencida",IF(H169&gt;0,"Cobro parcial","Pendiente"))))</f>
        <v/>
      </c>
    </row>
    <row r="170">
      <c r="D170" s="4" t="n"/>
      <c r="E170" s="5" t="n"/>
      <c r="F170" s="4">
        <f>IF(D170="","",D170+IF(E170="",Ajustes!$B$2,E170))</f>
        <v/>
      </c>
      <c r="G170" s="2" t="n"/>
      <c r="H170" s="2">
        <f>IF(A170="","",SUMIF(Cobros!$B$2:$B$501,A170,Cobros!$C$2:$C$501))</f>
        <v/>
      </c>
      <c r="I170" s="2">
        <f>IF(A170="","",N(G170)-N(H170))</f>
        <v/>
      </c>
      <c r="J170">
        <f>IF(A170="","",IF(I170&lt;=0,0,MAX(0,Ajustes!$B$1-F170)))</f>
        <v/>
      </c>
      <c r="K170">
        <f>IF(A170="","",IF(I170&lt;=0,"Cobrada",IF(J170&gt;0,"Vencida",IF(H170&gt;0,"Cobro parcial","Pendiente"))))</f>
        <v/>
      </c>
    </row>
    <row r="171">
      <c r="D171" s="4" t="n"/>
      <c r="E171" s="5" t="n"/>
      <c r="F171" s="4">
        <f>IF(D171="","",D171+IF(E171="",Ajustes!$B$2,E171))</f>
        <v/>
      </c>
      <c r="G171" s="2" t="n"/>
      <c r="H171" s="2">
        <f>IF(A171="","",SUMIF(Cobros!$B$2:$B$501,A171,Cobros!$C$2:$C$501))</f>
        <v/>
      </c>
      <c r="I171" s="2">
        <f>IF(A171="","",N(G171)-N(H171))</f>
        <v/>
      </c>
      <c r="J171">
        <f>IF(A171="","",IF(I171&lt;=0,0,MAX(0,Ajustes!$B$1-F171)))</f>
        <v/>
      </c>
      <c r="K171">
        <f>IF(A171="","",IF(I171&lt;=0,"Cobrada",IF(J171&gt;0,"Vencida",IF(H171&gt;0,"Cobro parcial","Pendiente"))))</f>
        <v/>
      </c>
    </row>
    <row r="172">
      <c r="D172" s="4" t="n"/>
      <c r="E172" s="5" t="n"/>
      <c r="F172" s="4">
        <f>IF(D172="","",D172+IF(E172="",Ajustes!$B$2,E172))</f>
        <v/>
      </c>
      <c r="G172" s="2" t="n"/>
      <c r="H172" s="2">
        <f>IF(A172="","",SUMIF(Cobros!$B$2:$B$501,A172,Cobros!$C$2:$C$501))</f>
        <v/>
      </c>
      <c r="I172" s="2">
        <f>IF(A172="","",N(G172)-N(H172))</f>
        <v/>
      </c>
      <c r="J172">
        <f>IF(A172="","",IF(I172&lt;=0,0,MAX(0,Ajustes!$B$1-F172)))</f>
        <v/>
      </c>
      <c r="K172">
        <f>IF(A172="","",IF(I172&lt;=0,"Cobrada",IF(J172&gt;0,"Vencida",IF(H172&gt;0,"Cobro parcial","Pendiente"))))</f>
        <v/>
      </c>
    </row>
    <row r="173">
      <c r="D173" s="4" t="n"/>
      <c r="E173" s="5" t="n"/>
      <c r="F173" s="4">
        <f>IF(D173="","",D173+IF(E173="",Ajustes!$B$2,E173))</f>
        <v/>
      </c>
      <c r="G173" s="2" t="n"/>
      <c r="H173" s="2">
        <f>IF(A173="","",SUMIF(Cobros!$B$2:$B$501,A173,Cobros!$C$2:$C$501))</f>
        <v/>
      </c>
      <c r="I173" s="2">
        <f>IF(A173="","",N(G173)-N(H173))</f>
        <v/>
      </c>
      <c r="J173">
        <f>IF(A173="","",IF(I173&lt;=0,0,MAX(0,Ajustes!$B$1-F173)))</f>
        <v/>
      </c>
      <c r="K173">
        <f>IF(A173="","",IF(I173&lt;=0,"Cobrada",IF(J173&gt;0,"Vencida",IF(H173&gt;0,"Cobro parcial","Pendiente"))))</f>
        <v/>
      </c>
    </row>
    <row r="174">
      <c r="D174" s="4" t="n"/>
      <c r="E174" s="5" t="n"/>
      <c r="F174" s="4">
        <f>IF(D174="","",D174+IF(E174="",Ajustes!$B$2,E174))</f>
        <v/>
      </c>
      <c r="G174" s="2" t="n"/>
      <c r="H174" s="2">
        <f>IF(A174="","",SUMIF(Cobros!$B$2:$B$501,A174,Cobros!$C$2:$C$501))</f>
        <v/>
      </c>
      <c r="I174" s="2">
        <f>IF(A174="","",N(G174)-N(H174))</f>
        <v/>
      </c>
      <c r="J174">
        <f>IF(A174="","",IF(I174&lt;=0,0,MAX(0,Ajustes!$B$1-F174)))</f>
        <v/>
      </c>
      <c r="K174">
        <f>IF(A174="","",IF(I174&lt;=0,"Cobrada",IF(J174&gt;0,"Vencida",IF(H174&gt;0,"Cobro parcial","Pendiente"))))</f>
        <v/>
      </c>
    </row>
    <row r="175">
      <c r="D175" s="4" t="n"/>
      <c r="E175" s="5" t="n"/>
      <c r="F175" s="4">
        <f>IF(D175="","",D175+IF(E175="",Ajustes!$B$2,E175))</f>
        <v/>
      </c>
      <c r="G175" s="2" t="n"/>
      <c r="H175" s="2">
        <f>IF(A175="","",SUMIF(Cobros!$B$2:$B$501,A175,Cobros!$C$2:$C$501))</f>
        <v/>
      </c>
      <c r="I175" s="2">
        <f>IF(A175="","",N(G175)-N(H175))</f>
        <v/>
      </c>
      <c r="J175">
        <f>IF(A175="","",IF(I175&lt;=0,0,MAX(0,Ajustes!$B$1-F175)))</f>
        <v/>
      </c>
      <c r="K175">
        <f>IF(A175="","",IF(I175&lt;=0,"Cobrada",IF(J175&gt;0,"Vencida",IF(H175&gt;0,"Cobro parcial","Pendiente"))))</f>
        <v/>
      </c>
    </row>
    <row r="176">
      <c r="D176" s="4" t="n"/>
      <c r="E176" s="5" t="n"/>
      <c r="F176" s="4">
        <f>IF(D176="","",D176+IF(E176="",Ajustes!$B$2,E176))</f>
        <v/>
      </c>
      <c r="G176" s="2" t="n"/>
      <c r="H176" s="2">
        <f>IF(A176="","",SUMIF(Cobros!$B$2:$B$501,A176,Cobros!$C$2:$C$501))</f>
        <v/>
      </c>
      <c r="I176" s="2">
        <f>IF(A176="","",N(G176)-N(H176))</f>
        <v/>
      </c>
      <c r="J176">
        <f>IF(A176="","",IF(I176&lt;=0,0,MAX(0,Ajustes!$B$1-F176)))</f>
        <v/>
      </c>
      <c r="K176">
        <f>IF(A176="","",IF(I176&lt;=0,"Cobrada",IF(J176&gt;0,"Vencida",IF(H176&gt;0,"Cobro parcial","Pendiente"))))</f>
        <v/>
      </c>
    </row>
    <row r="177">
      <c r="D177" s="4" t="n"/>
      <c r="E177" s="5" t="n"/>
      <c r="F177" s="4">
        <f>IF(D177="","",D177+IF(E177="",Ajustes!$B$2,E177))</f>
        <v/>
      </c>
      <c r="G177" s="2" t="n"/>
      <c r="H177" s="2">
        <f>IF(A177="","",SUMIF(Cobros!$B$2:$B$501,A177,Cobros!$C$2:$C$501))</f>
        <v/>
      </c>
      <c r="I177" s="2">
        <f>IF(A177="","",N(G177)-N(H177))</f>
        <v/>
      </c>
      <c r="J177">
        <f>IF(A177="","",IF(I177&lt;=0,0,MAX(0,Ajustes!$B$1-F177)))</f>
        <v/>
      </c>
      <c r="K177">
        <f>IF(A177="","",IF(I177&lt;=0,"Cobrada",IF(J177&gt;0,"Vencida",IF(H177&gt;0,"Cobro parcial","Pendiente"))))</f>
        <v/>
      </c>
    </row>
    <row r="178">
      <c r="D178" s="4" t="n"/>
      <c r="E178" s="5" t="n"/>
      <c r="F178" s="4">
        <f>IF(D178="","",D178+IF(E178="",Ajustes!$B$2,E178))</f>
        <v/>
      </c>
      <c r="G178" s="2" t="n"/>
      <c r="H178" s="2">
        <f>IF(A178="","",SUMIF(Cobros!$B$2:$B$501,A178,Cobros!$C$2:$C$501))</f>
        <v/>
      </c>
      <c r="I178" s="2">
        <f>IF(A178="","",N(G178)-N(H178))</f>
        <v/>
      </c>
      <c r="J178">
        <f>IF(A178="","",IF(I178&lt;=0,0,MAX(0,Ajustes!$B$1-F178)))</f>
        <v/>
      </c>
      <c r="K178">
        <f>IF(A178="","",IF(I178&lt;=0,"Cobrada",IF(J178&gt;0,"Vencida",IF(H178&gt;0,"Cobro parcial","Pendiente"))))</f>
        <v/>
      </c>
    </row>
    <row r="179">
      <c r="D179" s="4" t="n"/>
      <c r="E179" s="5" t="n"/>
      <c r="F179" s="4">
        <f>IF(D179="","",D179+IF(E179="",Ajustes!$B$2,E179))</f>
        <v/>
      </c>
      <c r="G179" s="2" t="n"/>
      <c r="H179" s="2">
        <f>IF(A179="","",SUMIF(Cobros!$B$2:$B$501,A179,Cobros!$C$2:$C$501))</f>
        <v/>
      </c>
      <c r="I179" s="2">
        <f>IF(A179="","",N(G179)-N(H179))</f>
        <v/>
      </c>
      <c r="J179">
        <f>IF(A179="","",IF(I179&lt;=0,0,MAX(0,Ajustes!$B$1-F179)))</f>
        <v/>
      </c>
      <c r="K179">
        <f>IF(A179="","",IF(I179&lt;=0,"Cobrada",IF(J179&gt;0,"Vencida",IF(H179&gt;0,"Cobro parcial","Pendiente"))))</f>
        <v/>
      </c>
    </row>
    <row r="180">
      <c r="D180" s="4" t="n"/>
      <c r="E180" s="5" t="n"/>
      <c r="F180" s="4">
        <f>IF(D180="","",D180+IF(E180="",Ajustes!$B$2,E180))</f>
        <v/>
      </c>
      <c r="G180" s="2" t="n"/>
      <c r="H180" s="2">
        <f>IF(A180="","",SUMIF(Cobros!$B$2:$B$501,A180,Cobros!$C$2:$C$501))</f>
        <v/>
      </c>
      <c r="I180" s="2">
        <f>IF(A180="","",N(G180)-N(H180))</f>
        <v/>
      </c>
      <c r="J180">
        <f>IF(A180="","",IF(I180&lt;=0,0,MAX(0,Ajustes!$B$1-F180)))</f>
        <v/>
      </c>
      <c r="K180">
        <f>IF(A180="","",IF(I180&lt;=0,"Cobrada",IF(J180&gt;0,"Vencida",IF(H180&gt;0,"Cobro parcial","Pendiente"))))</f>
        <v/>
      </c>
    </row>
    <row r="181">
      <c r="D181" s="4" t="n"/>
      <c r="E181" s="5" t="n"/>
      <c r="F181" s="4">
        <f>IF(D181="","",D181+IF(E181="",Ajustes!$B$2,E181))</f>
        <v/>
      </c>
      <c r="G181" s="2" t="n"/>
      <c r="H181" s="2">
        <f>IF(A181="","",SUMIF(Cobros!$B$2:$B$501,A181,Cobros!$C$2:$C$501))</f>
        <v/>
      </c>
      <c r="I181" s="2">
        <f>IF(A181="","",N(G181)-N(H181))</f>
        <v/>
      </c>
      <c r="J181">
        <f>IF(A181="","",IF(I181&lt;=0,0,MAX(0,Ajustes!$B$1-F181)))</f>
        <v/>
      </c>
      <c r="K181">
        <f>IF(A181="","",IF(I181&lt;=0,"Cobrada",IF(J181&gt;0,"Vencida",IF(H181&gt;0,"Cobro parcial","Pendiente"))))</f>
        <v/>
      </c>
    </row>
    <row r="182">
      <c r="D182" s="4" t="n"/>
      <c r="E182" s="5" t="n"/>
      <c r="F182" s="4">
        <f>IF(D182="","",D182+IF(E182="",Ajustes!$B$2,E182))</f>
        <v/>
      </c>
      <c r="G182" s="2" t="n"/>
      <c r="H182" s="2">
        <f>IF(A182="","",SUMIF(Cobros!$B$2:$B$501,A182,Cobros!$C$2:$C$501))</f>
        <v/>
      </c>
      <c r="I182" s="2">
        <f>IF(A182="","",N(G182)-N(H182))</f>
        <v/>
      </c>
      <c r="J182">
        <f>IF(A182="","",IF(I182&lt;=0,0,MAX(0,Ajustes!$B$1-F182)))</f>
        <v/>
      </c>
      <c r="K182">
        <f>IF(A182="","",IF(I182&lt;=0,"Cobrada",IF(J182&gt;0,"Vencida",IF(H182&gt;0,"Cobro parcial","Pendiente"))))</f>
        <v/>
      </c>
    </row>
    <row r="183">
      <c r="D183" s="4" t="n"/>
      <c r="E183" s="5" t="n"/>
      <c r="F183" s="4">
        <f>IF(D183="","",D183+IF(E183="",Ajustes!$B$2,E183))</f>
        <v/>
      </c>
      <c r="G183" s="2" t="n"/>
      <c r="H183" s="2">
        <f>IF(A183="","",SUMIF(Cobros!$B$2:$B$501,A183,Cobros!$C$2:$C$501))</f>
        <v/>
      </c>
      <c r="I183" s="2">
        <f>IF(A183="","",N(G183)-N(H183))</f>
        <v/>
      </c>
      <c r="J183">
        <f>IF(A183="","",IF(I183&lt;=0,0,MAX(0,Ajustes!$B$1-F183)))</f>
        <v/>
      </c>
      <c r="K183">
        <f>IF(A183="","",IF(I183&lt;=0,"Cobrada",IF(J183&gt;0,"Vencida",IF(H183&gt;0,"Cobro parcial","Pendiente"))))</f>
        <v/>
      </c>
    </row>
    <row r="184">
      <c r="D184" s="4" t="n"/>
      <c r="E184" s="5" t="n"/>
      <c r="F184" s="4">
        <f>IF(D184="","",D184+IF(E184="",Ajustes!$B$2,E184))</f>
        <v/>
      </c>
      <c r="G184" s="2" t="n"/>
      <c r="H184" s="2">
        <f>IF(A184="","",SUMIF(Cobros!$B$2:$B$501,A184,Cobros!$C$2:$C$501))</f>
        <v/>
      </c>
      <c r="I184" s="2">
        <f>IF(A184="","",N(G184)-N(H184))</f>
        <v/>
      </c>
      <c r="J184">
        <f>IF(A184="","",IF(I184&lt;=0,0,MAX(0,Ajustes!$B$1-F184)))</f>
        <v/>
      </c>
      <c r="K184">
        <f>IF(A184="","",IF(I184&lt;=0,"Cobrada",IF(J184&gt;0,"Vencida",IF(H184&gt;0,"Cobro parcial","Pendiente"))))</f>
        <v/>
      </c>
    </row>
    <row r="185">
      <c r="D185" s="4" t="n"/>
      <c r="E185" s="5" t="n"/>
      <c r="F185" s="4">
        <f>IF(D185="","",D185+IF(E185="",Ajustes!$B$2,E185))</f>
        <v/>
      </c>
      <c r="G185" s="2" t="n"/>
      <c r="H185" s="2">
        <f>IF(A185="","",SUMIF(Cobros!$B$2:$B$501,A185,Cobros!$C$2:$C$501))</f>
        <v/>
      </c>
      <c r="I185" s="2">
        <f>IF(A185="","",N(G185)-N(H185))</f>
        <v/>
      </c>
      <c r="J185">
        <f>IF(A185="","",IF(I185&lt;=0,0,MAX(0,Ajustes!$B$1-F185)))</f>
        <v/>
      </c>
      <c r="K185">
        <f>IF(A185="","",IF(I185&lt;=0,"Cobrada",IF(J185&gt;0,"Vencida",IF(H185&gt;0,"Cobro parcial","Pendiente"))))</f>
        <v/>
      </c>
    </row>
    <row r="186">
      <c r="D186" s="4" t="n"/>
      <c r="E186" s="5" t="n"/>
      <c r="F186" s="4">
        <f>IF(D186="","",D186+IF(E186="",Ajustes!$B$2,E186))</f>
        <v/>
      </c>
      <c r="G186" s="2" t="n"/>
      <c r="H186" s="2">
        <f>IF(A186="","",SUMIF(Cobros!$B$2:$B$501,A186,Cobros!$C$2:$C$501))</f>
        <v/>
      </c>
      <c r="I186" s="2">
        <f>IF(A186="","",N(G186)-N(H186))</f>
        <v/>
      </c>
      <c r="J186">
        <f>IF(A186="","",IF(I186&lt;=0,0,MAX(0,Ajustes!$B$1-F186)))</f>
        <v/>
      </c>
      <c r="K186">
        <f>IF(A186="","",IF(I186&lt;=0,"Cobrada",IF(J186&gt;0,"Vencida",IF(H186&gt;0,"Cobro parcial","Pendiente"))))</f>
        <v/>
      </c>
    </row>
    <row r="187">
      <c r="D187" s="4" t="n"/>
      <c r="E187" s="5" t="n"/>
      <c r="F187" s="4">
        <f>IF(D187="","",D187+IF(E187="",Ajustes!$B$2,E187))</f>
        <v/>
      </c>
      <c r="G187" s="2" t="n"/>
      <c r="H187" s="2">
        <f>IF(A187="","",SUMIF(Cobros!$B$2:$B$501,A187,Cobros!$C$2:$C$501))</f>
        <v/>
      </c>
      <c r="I187" s="2">
        <f>IF(A187="","",N(G187)-N(H187))</f>
        <v/>
      </c>
      <c r="J187">
        <f>IF(A187="","",IF(I187&lt;=0,0,MAX(0,Ajustes!$B$1-F187)))</f>
        <v/>
      </c>
      <c r="K187">
        <f>IF(A187="","",IF(I187&lt;=0,"Cobrada",IF(J187&gt;0,"Vencida",IF(H187&gt;0,"Cobro parcial","Pendiente"))))</f>
        <v/>
      </c>
    </row>
    <row r="188">
      <c r="D188" s="4" t="n"/>
      <c r="E188" s="5" t="n"/>
      <c r="F188" s="4">
        <f>IF(D188="","",D188+IF(E188="",Ajustes!$B$2,E188))</f>
        <v/>
      </c>
      <c r="G188" s="2" t="n"/>
      <c r="H188" s="2">
        <f>IF(A188="","",SUMIF(Cobros!$B$2:$B$501,A188,Cobros!$C$2:$C$501))</f>
        <v/>
      </c>
      <c r="I188" s="2">
        <f>IF(A188="","",N(G188)-N(H188))</f>
        <v/>
      </c>
      <c r="J188">
        <f>IF(A188="","",IF(I188&lt;=0,0,MAX(0,Ajustes!$B$1-F188)))</f>
        <v/>
      </c>
      <c r="K188">
        <f>IF(A188="","",IF(I188&lt;=0,"Cobrada",IF(J188&gt;0,"Vencida",IF(H188&gt;0,"Cobro parcial","Pendiente"))))</f>
        <v/>
      </c>
    </row>
    <row r="189">
      <c r="D189" s="4" t="n"/>
      <c r="E189" s="5" t="n"/>
      <c r="F189" s="4">
        <f>IF(D189="","",D189+IF(E189="",Ajustes!$B$2,E189))</f>
        <v/>
      </c>
      <c r="G189" s="2" t="n"/>
      <c r="H189" s="2">
        <f>IF(A189="","",SUMIF(Cobros!$B$2:$B$501,A189,Cobros!$C$2:$C$501))</f>
        <v/>
      </c>
      <c r="I189" s="2">
        <f>IF(A189="","",N(G189)-N(H189))</f>
        <v/>
      </c>
      <c r="J189">
        <f>IF(A189="","",IF(I189&lt;=0,0,MAX(0,Ajustes!$B$1-F189)))</f>
        <v/>
      </c>
      <c r="K189">
        <f>IF(A189="","",IF(I189&lt;=0,"Cobrada",IF(J189&gt;0,"Vencida",IF(H189&gt;0,"Cobro parcial","Pendiente"))))</f>
        <v/>
      </c>
    </row>
    <row r="190">
      <c r="D190" s="4" t="n"/>
      <c r="E190" s="5" t="n"/>
      <c r="F190" s="4">
        <f>IF(D190="","",D190+IF(E190="",Ajustes!$B$2,E190))</f>
        <v/>
      </c>
      <c r="G190" s="2" t="n"/>
      <c r="H190" s="2">
        <f>IF(A190="","",SUMIF(Cobros!$B$2:$B$501,A190,Cobros!$C$2:$C$501))</f>
        <v/>
      </c>
      <c r="I190" s="2">
        <f>IF(A190="","",N(G190)-N(H190))</f>
        <v/>
      </c>
      <c r="J190">
        <f>IF(A190="","",IF(I190&lt;=0,0,MAX(0,Ajustes!$B$1-F190)))</f>
        <v/>
      </c>
      <c r="K190">
        <f>IF(A190="","",IF(I190&lt;=0,"Cobrada",IF(J190&gt;0,"Vencida",IF(H190&gt;0,"Cobro parcial","Pendiente"))))</f>
        <v/>
      </c>
    </row>
    <row r="191">
      <c r="D191" s="4" t="n"/>
      <c r="E191" s="5" t="n"/>
      <c r="F191" s="4">
        <f>IF(D191="","",D191+IF(E191="",Ajustes!$B$2,E191))</f>
        <v/>
      </c>
      <c r="G191" s="2" t="n"/>
      <c r="H191" s="2">
        <f>IF(A191="","",SUMIF(Cobros!$B$2:$B$501,A191,Cobros!$C$2:$C$501))</f>
        <v/>
      </c>
      <c r="I191" s="2">
        <f>IF(A191="","",N(G191)-N(H191))</f>
        <v/>
      </c>
      <c r="J191">
        <f>IF(A191="","",IF(I191&lt;=0,0,MAX(0,Ajustes!$B$1-F191)))</f>
        <v/>
      </c>
      <c r="K191">
        <f>IF(A191="","",IF(I191&lt;=0,"Cobrada",IF(J191&gt;0,"Vencida",IF(H191&gt;0,"Cobro parcial","Pendiente"))))</f>
        <v/>
      </c>
    </row>
    <row r="192">
      <c r="D192" s="4" t="n"/>
      <c r="E192" s="5" t="n"/>
      <c r="F192" s="4">
        <f>IF(D192="","",D192+IF(E192="",Ajustes!$B$2,E192))</f>
        <v/>
      </c>
      <c r="G192" s="2" t="n"/>
      <c r="H192" s="2">
        <f>IF(A192="","",SUMIF(Cobros!$B$2:$B$501,A192,Cobros!$C$2:$C$501))</f>
        <v/>
      </c>
      <c r="I192" s="2">
        <f>IF(A192="","",N(G192)-N(H192))</f>
        <v/>
      </c>
      <c r="J192">
        <f>IF(A192="","",IF(I192&lt;=0,0,MAX(0,Ajustes!$B$1-F192)))</f>
        <v/>
      </c>
      <c r="K192">
        <f>IF(A192="","",IF(I192&lt;=0,"Cobrada",IF(J192&gt;0,"Vencida",IF(H192&gt;0,"Cobro parcial","Pendiente"))))</f>
        <v/>
      </c>
    </row>
    <row r="193">
      <c r="D193" s="4" t="n"/>
      <c r="E193" s="5" t="n"/>
      <c r="F193" s="4">
        <f>IF(D193="","",D193+IF(E193="",Ajustes!$B$2,E193))</f>
        <v/>
      </c>
      <c r="G193" s="2" t="n"/>
      <c r="H193" s="2">
        <f>IF(A193="","",SUMIF(Cobros!$B$2:$B$501,A193,Cobros!$C$2:$C$501))</f>
        <v/>
      </c>
      <c r="I193" s="2">
        <f>IF(A193="","",N(G193)-N(H193))</f>
        <v/>
      </c>
      <c r="J193">
        <f>IF(A193="","",IF(I193&lt;=0,0,MAX(0,Ajustes!$B$1-F193)))</f>
        <v/>
      </c>
      <c r="K193">
        <f>IF(A193="","",IF(I193&lt;=0,"Cobrada",IF(J193&gt;0,"Vencida",IF(H193&gt;0,"Cobro parcial","Pendiente"))))</f>
        <v/>
      </c>
    </row>
    <row r="194">
      <c r="D194" s="4" t="n"/>
      <c r="E194" s="5" t="n"/>
      <c r="F194" s="4">
        <f>IF(D194="","",D194+IF(E194="",Ajustes!$B$2,E194))</f>
        <v/>
      </c>
      <c r="G194" s="2" t="n"/>
      <c r="H194" s="2">
        <f>IF(A194="","",SUMIF(Cobros!$B$2:$B$501,A194,Cobros!$C$2:$C$501))</f>
        <v/>
      </c>
      <c r="I194" s="2">
        <f>IF(A194="","",N(G194)-N(H194))</f>
        <v/>
      </c>
      <c r="J194">
        <f>IF(A194="","",IF(I194&lt;=0,0,MAX(0,Ajustes!$B$1-F194)))</f>
        <v/>
      </c>
      <c r="K194">
        <f>IF(A194="","",IF(I194&lt;=0,"Cobrada",IF(J194&gt;0,"Vencida",IF(H194&gt;0,"Cobro parcial","Pendiente"))))</f>
        <v/>
      </c>
    </row>
    <row r="195">
      <c r="D195" s="4" t="n"/>
      <c r="E195" s="5" t="n"/>
      <c r="F195" s="4">
        <f>IF(D195="","",D195+IF(E195="",Ajustes!$B$2,E195))</f>
        <v/>
      </c>
      <c r="G195" s="2" t="n"/>
      <c r="H195" s="2">
        <f>IF(A195="","",SUMIF(Cobros!$B$2:$B$501,A195,Cobros!$C$2:$C$501))</f>
        <v/>
      </c>
      <c r="I195" s="2">
        <f>IF(A195="","",N(G195)-N(H195))</f>
        <v/>
      </c>
      <c r="J195">
        <f>IF(A195="","",IF(I195&lt;=0,0,MAX(0,Ajustes!$B$1-F195)))</f>
        <v/>
      </c>
      <c r="K195">
        <f>IF(A195="","",IF(I195&lt;=0,"Cobrada",IF(J195&gt;0,"Vencida",IF(H195&gt;0,"Cobro parcial","Pendiente"))))</f>
        <v/>
      </c>
    </row>
    <row r="196">
      <c r="D196" s="4" t="n"/>
      <c r="E196" s="5" t="n"/>
      <c r="F196" s="4">
        <f>IF(D196="","",D196+IF(E196="",Ajustes!$B$2,E196))</f>
        <v/>
      </c>
      <c r="G196" s="2" t="n"/>
      <c r="H196" s="2">
        <f>IF(A196="","",SUMIF(Cobros!$B$2:$B$501,A196,Cobros!$C$2:$C$501))</f>
        <v/>
      </c>
      <c r="I196" s="2">
        <f>IF(A196="","",N(G196)-N(H196))</f>
        <v/>
      </c>
      <c r="J196">
        <f>IF(A196="","",IF(I196&lt;=0,0,MAX(0,Ajustes!$B$1-F196)))</f>
        <v/>
      </c>
      <c r="K196">
        <f>IF(A196="","",IF(I196&lt;=0,"Cobrada",IF(J196&gt;0,"Vencida",IF(H196&gt;0,"Cobro parcial","Pendiente"))))</f>
        <v/>
      </c>
    </row>
    <row r="197">
      <c r="D197" s="4" t="n"/>
      <c r="E197" s="5" t="n"/>
      <c r="F197" s="4">
        <f>IF(D197="","",D197+IF(E197="",Ajustes!$B$2,E197))</f>
        <v/>
      </c>
      <c r="G197" s="2" t="n"/>
      <c r="H197" s="2">
        <f>IF(A197="","",SUMIF(Cobros!$B$2:$B$501,A197,Cobros!$C$2:$C$501))</f>
        <v/>
      </c>
      <c r="I197" s="2">
        <f>IF(A197="","",N(G197)-N(H197))</f>
        <v/>
      </c>
      <c r="J197">
        <f>IF(A197="","",IF(I197&lt;=0,0,MAX(0,Ajustes!$B$1-F197)))</f>
        <v/>
      </c>
      <c r="K197">
        <f>IF(A197="","",IF(I197&lt;=0,"Cobrada",IF(J197&gt;0,"Vencida",IF(H197&gt;0,"Cobro parcial","Pendiente"))))</f>
        <v/>
      </c>
    </row>
    <row r="198">
      <c r="D198" s="4" t="n"/>
      <c r="E198" s="5" t="n"/>
      <c r="F198" s="4">
        <f>IF(D198="","",D198+IF(E198="",Ajustes!$B$2,E198))</f>
        <v/>
      </c>
      <c r="G198" s="2" t="n"/>
      <c r="H198" s="2">
        <f>IF(A198="","",SUMIF(Cobros!$B$2:$B$501,A198,Cobros!$C$2:$C$501))</f>
        <v/>
      </c>
      <c r="I198" s="2">
        <f>IF(A198="","",N(G198)-N(H198))</f>
        <v/>
      </c>
      <c r="J198">
        <f>IF(A198="","",IF(I198&lt;=0,0,MAX(0,Ajustes!$B$1-F198)))</f>
        <v/>
      </c>
      <c r="K198">
        <f>IF(A198="","",IF(I198&lt;=0,"Cobrada",IF(J198&gt;0,"Vencida",IF(H198&gt;0,"Cobro parcial","Pendiente"))))</f>
        <v/>
      </c>
    </row>
    <row r="199">
      <c r="D199" s="4" t="n"/>
      <c r="E199" s="5" t="n"/>
      <c r="F199" s="4">
        <f>IF(D199="","",D199+IF(E199="",Ajustes!$B$2,E199))</f>
        <v/>
      </c>
      <c r="G199" s="2" t="n"/>
      <c r="H199" s="2">
        <f>IF(A199="","",SUMIF(Cobros!$B$2:$B$501,A199,Cobros!$C$2:$C$501))</f>
        <v/>
      </c>
      <c r="I199" s="2">
        <f>IF(A199="","",N(G199)-N(H199))</f>
        <v/>
      </c>
      <c r="J199">
        <f>IF(A199="","",IF(I199&lt;=0,0,MAX(0,Ajustes!$B$1-F199)))</f>
        <v/>
      </c>
      <c r="K199">
        <f>IF(A199="","",IF(I199&lt;=0,"Cobrada",IF(J199&gt;0,"Vencida",IF(H199&gt;0,"Cobro parcial","Pendiente"))))</f>
        <v/>
      </c>
    </row>
    <row r="200">
      <c r="D200" s="4" t="n"/>
      <c r="E200" s="5" t="n"/>
      <c r="F200" s="4">
        <f>IF(D200="","",D200+IF(E200="",Ajustes!$B$2,E200))</f>
        <v/>
      </c>
      <c r="G200" s="2" t="n"/>
      <c r="H200" s="2">
        <f>IF(A200="","",SUMIF(Cobros!$B$2:$B$501,A200,Cobros!$C$2:$C$501))</f>
        <v/>
      </c>
      <c r="I200" s="2">
        <f>IF(A200="","",N(G200)-N(H200))</f>
        <v/>
      </c>
      <c r="J200">
        <f>IF(A200="","",IF(I200&lt;=0,0,MAX(0,Ajustes!$B$1-F200)))</f>
        <v/>
      </c>
      <c r="K200">
        <f>IF(A200="","",IF(I200&lt;=0,"Cobrada",IF(J200&gt;0,"Vencida",IF(H200&gt;0,"Cobro parcial","Pendiente"))))</f>
        <v/>
      </c>
    </row>
    <row r="201">
      <c r="D201" s="4" t="n"/>
      <c r="E201" s="5" t="n"/>
      <c r="F201" s="4">
        <f>IF(D201="","",D201+IF(E201="",Ajustes!$B$2,E201))</f>
        <v/>
      </c>
      <c r="G201" s="2" t="n"/>
      <c r="H201" s="2">
        <f>IF(A201="","",SUMIF(Cobros!$B$2:$B$501,A201,Cobros!$C$2:$C$501))</f>
        <v/>
      </c>
      <c r="I201" s="2">
        <f>IF(A201="","",N(G201)-N(H201))</f>
        <v/>
      </c>
      <c r="J201">
        <f>IF(A201="","",IF(I201&lt;=0,0,MAX(0,Ajustes!$B$1-F201)))</f>
        <v/>
      </c>
      <c r="K201">
        <f>IF(A201="","",IF(I201&lt;=0,"Cobrada",IF(J201&gt;0,"Vencida",IF(H201&gt;0,"Cobro parcial","Pendiente"))))</f>
        <v/>
      </c>
    </row>
    <row r="202">
      <c r="D202" s="4" t="n"/>
      <c r="E202" s="5" t="n"/>
      <c r="F202" s="4">
        <f>IF(D202="","",D202+IF(E202="",Ajustes!$B$2,E202))</f>
        <v/>
      </c>
      <c r="G202" s="2" t="n"/>
      <c r="H202" s="2">
        <f>IF(A202="","",SUMIF(Cobros!$B$2:$B$501,A202,Cobros!$C$2:$C$501))</f>
        <v/>
      </c>
      <c r="I202" s="2">
        <f>IF(A202="","",N(G202)-N(H202))</f>
        <v/>
      </c>
      <c r="J202">
        <f>IF(A202="","",IF(I202&lt;=0,0,MAX(0,Ajustes!$B$1-F202)))</f>
        <v/>
      </c>
      <c r="K202">
        <f>IF(A202="","",IF(I202&lt;=0,"Cobrada",IF(J202&gt;0,"Vencida",IF(H202&gt;0,"Cobro parcial","Pendiente"))))</f>
        <v/>
      </c>
    </row>
    <row r="203">
      <c r="D203" s="4" t="n"/>
      <c r="E203" s="5" t="n"/>
      <c r="F203" s="4">
        <f>IF(D203="","",D203+IF(E203="",Ajustes!$B$2,E203))</f>
        <v/>
      </c>
      <c r="G203" s="2" t="n"/>
      <c r="H203" s="2">
        <f>IF(A203="","",SUMIF(Cobros!$B$2:$B$501,A203,Cobros!$C$2:$C$501))</f>
        <v/>
      </c>
      <c r="I203" s="2">
        <f>IF(A203="","",N(G203)-N(H203))</f>
        <v/>
      </c>
      <c r="J203">
        <f>IF(A203="","",IF(I203&lt;=0,0,MAX(0,Ajustes!$B$1-F203)))</f>
        <v/>
      </c>
      <c r="K203">
        <f>IF(A203="","",IF(I203&lt;=0,"Cobrada",IF(J203&gt;0,"Vencida",IF(H203&gt;0,"Cobro parcial","Pendiente"))))</f>
        <v/>
      </c>
    </row>
    <row r="204">
      <c r="D204" s="4" t="n"/>
      <c r="E204" s="5" t="n"/>
      <c r="F204" s="4">
        <f>IF(D204="","",D204+IF(E204="",Ajustes!$B$2,E204))</f>
        <v/>
      </c>
      <c r="G204" s="2" t="n"/>
      <c r="H204" s="2">
        <f>IF(A204="","",SUMIF(Cobros!$B$2:$B$501,A204,Cobros!$C$2:$C$501))</f>
        <v/>
      </c>
      <c r="I204" s="2">
        <f>IF(A204="","",N(G204)-N(H204))</f>
        <v/>
      </c>
      <c r="J204">
        <f>IF(A204="","",IF(I204&lt;=0,0,MAX(0,Ajustes!$B$1-F204)))</f>
        <v/>
      </c>
      <c r="K204">
        <f>IF(A204="","",IF(I204&lt;=0,"Cobrada",IF(J204&gt;0,"Vencida",IF(H204&gt;0,"Cobro parcial","Pendiente"))))</f>
        <v/>
      </c>
    </row>
    <row r="205">
      <c r="D205" s="4" t="n"/>
      <c r="E205" s="5" t="n"/>
      <c r="F205" s="4">
        <f>IF(D205="","",D205+IF(E205="",Ajustes!$B$2,E205))</f>
        <v/>
      </c>
      <c r="G205" s="2" t="n"/>
      <c r="H205" s="2">
        <f>IF(A205="","",SUMIF(Cobros!$B$2:$B$501,A205,Cobros!$C$2:$C$501))</f>
        <v/>
      </c>
      <c r="I205" s="2">
        <f>IF(A205="","",N(G205)-N(H205))</f>
        <v/>
      </c>
      <c r="J205">
        <f>IF(A205="","",IF(I205&lt;=0,0,MAX(0,Ajustes!$B$1-F205)))</f>
        <v/>
      </c>
      <c r="K205">
        <f>IF(A205="","",IF(I205&lt;=0,"Cobrada",IF(J205&gt;0,"Vencida",IF(H205&gt;0,"Cobro parcial","Pendiente"))))</f>
        <v/>
      </c>
    </row>
    <row r="206">
      <c r="D206" s="4" t="n"/>
      <c r="E206" s="5" t="n"/>
      <c r="F206" s="4">
        <f>IF(D206="","",D206+IF(E206="",Ajustes!$B$2,E206))</f>
        <v/>
      </c>
      <c r="G206" s="2" t="n"/>
      <c r="H206" s="2">
        <f>IF(A206="","",SUMIF(Cobros!$B$2:$B$501,A206,Cobros!$C$2:$C$501))</f>
        <v/>
      </c>
      <c r="I206" s="2">
        <f>IF(A206="","",N(G206)-N(H206))</f>
        <v/>
      </c>
      <c r="J206">
        <f>IF(A206="","",IF(I206&lt;=0,0,MAX(0,Ajustes!$B$1-F206)))</f>
        <v/>
      </c>
      <c r="K206">
        <f>IF(A206="","",IF(I206&lt;=0,"Cobrada",IF(J206&gt;0,"Vencida",IF(H206&gt;0,"Cobro parcial","Pendiente"))))</f>
        <v/>
      </c>
    </row>
    <row r="207">
      <c r="D207" s="4" t="n"/>
      <c r="E207" s="5" t="n"/>
      <c r="F207" s="4">
        <f>IF(D207="","",D207+IF(E207="",Ajustes!$B$2,E207))</f>
        <v/>
      </c>
      <c r="G207" s="2" t="n"/>
      <c r="H207" s="2">
        <f>IF(A207="","",SUMIF(Cobros!$B$2:$B$501,A207,Cobros!$C$2:$C$501))</f>
        <v/>
      </c>
      <c r="I207" s="2">
        <f>IF(A207="","",N(G207)-N(H207))</f>
        <v/>
      </c>
      <c r="J207">
        <f>IF(A207="","",IF(I207&lt;=0,0,MAX(0,Ajustes!$B$1-F207)))</f>
        <v/>
      </c>
      <c r="K207">
        <f>IF(A207="","",IF(I207&lt;=0,"Cobrada",IF(J207&gt;0,"Vencida",IF(H207&gt;0,"Cobro parcial","Pendiente"))))</f>
        <v/>
      </c>
    </row>
    <row r="208">
      <c r="D208" s="4" t="n"/>
      <c r="E208" s="5" t="n"/>
      <c r="F208" s="4">
        <f>IF(D208="","",D208+IF(E208="",Ajustes!$B$2,E208))</f>
        <v/>
      </c>
      <c r="G208" s="2" t="n"/>
      <c r="H208" s="2">
        <f>IF(A208="","",SUMIF(Cobros!$B$2:$B$501,A208,Cobros!$C$2:$C$501))</f>
        <v/>
      </c>
      <c r="I208" s="2">
        <f>IF(A208="","",N(G208)-N(H208))</f>
        <v/>
      </c>
      <c r="J208">
        <f>IF(A208="","",IF(I208&lt;=0,0,MAX(0,Ajustes!$B$1-F208)))</f>
        <v/>
      </c>
      <c r="K208">
        <f>IF(A208="","",IF(I208&lt;=0,"Cobrada",IF(J208&gt;0,"Vencida",IF(H208&gt;0,"Cobro parcial","Pendiente"))))</f>
        <v/>
      </c>
    </row>
    <row r="209">
      <c r="D209" s="4" t="n"/>
      <c r="E209" s="5" t="n"/>
      <c r="F209" s="4">
        <f>IF(D209="","",D209+IF(E209="",Ajustes!$B$2,E209))</f>
        <v/>
      </c>
      <c r="G209" s="2" t="n"/>
      <c r="H209" s="2">
        <f>IF(A209="","",SUMIF(Cobros!$B$2:$B$501,A209,Cobros!$C$2:$C$501))</f>
        <v/>
      </c>
      <c r="I209" s="2">
        <f>IF(A209="","",N(G209)-N(H209))</f>
        <v/>
      </c>
      <c r="J209">
        <f>IF(A209="","",IF(I209&lt;=0,0,MAX(0,Ajustes!$B$1-F209)))</f>
        <v/>
      </c>
      <c r="K209">
        <f>IF(A209="","",IF(I209&lt;=0,"Cobrada",IF(J209&gt;0,"Vencida",IF(H209&gt;0,"Cobro parcial","Pendiente"))))</f>
        <v/>
      </c>
    </row>
    <row r="210">
      <c r="D210" s="4" t="n"/>
      <c r="E210" s="5" t="n"/>
      <c r="F210" s="4">
        <f>IF(D210="","",D210+IF(E210="",Ajustes!$B$2,E210))</f>
        <v/>
      </c>
      <c r="G210" s="2" t="n"/>
      <c r="H210" s="2">
        <f>IF(A210="","",SUMIF(Cobros!$B$2:$B$501,A210,Cobros!$C$2:$C$501))</f>
        <v/>
      </c>
      <c r="I210" s="2">
        <f>IF(A210="","",N(G210)-N(H210))</f>
        <v/>
      </c>
      <c r="J210">
        <f>IF(A210="","",IF(I210&lt;=0,0,MAX(0,Ajustes!$B$1-F210)))</f>
        <v/>
      </c>
      <c r="K210">
        <f>IF(A210="","",IF(I210&lt;=0,"Cobrada",IF(J210&gt;0,"Vencida",IF(H210&gt;0,"Cobro parcial","Pendiente"))))</f>
        <v/>
      </c>
    </row>
    <row r="211">
      <c r="D211" s="4" t="n"/>
      <c r="E211" s="5" t="n"/>
      <c r="F211" s="4">
        <f>IF(D211="","",D211+IF(E211="",Ajustes!$B$2,E211))</f>
        <v/>
      </c>
      <c r="G211" s="2" t="n"/>
      <c r="H211" s="2">
        <f>IF(A211="","",SUMIF(Cobros!$B$2:$B$501,A211,Cobros!$C$2:$C$501))</f>
        <v/>
      </c>
      <c r="I211" s="2">
        <f>IF(A211="","",N(G211)-N(H211))</f>
        <v/>
      </c>
      <c r="J211">
        <f>IF(A211="","",IF(I211&lt;=0,0,MAX(0,Ajustes!$B$1-F211)))</f>
        <v/>
      </c>
      <c r="K211">
        <f>IF(A211="","",IF(I211&lt;=0,"Cobrada",IF(J211&gt;0,"Vencida",IF(H211&gt;0,"Cobro parcial","Pendiente"))))</f>
        <v/>
      </c>
    </row>
    <row r="212">
      <c r="D212" s="4" t="n"/>
      <c r="E212" s="5" t="n"/>
      <c r="F212" s="4">
        <f>IF(D212="","",D212+IF(E212="",Ajustes!$B$2,E212))</f>
        <v/>
      </c>
      <c r="G212" s="2" t="n"/>
      <c r="H212" s="2">
        <f>IF(A212="","",SUMIF(Cobros!$B$2:$B$501,A212,Cobros!$C$2:$C$501))</f>
        <v/>
      </c>
      <c r="I212" s="2">
        <f>IF(A212="","",N(G212)-N(H212))</f>
        <v/>
      </c>
      <c r="J212">
        <f>IF(A212="","",IF(I212&lt;=0,0,MAX(0,Ajustes!$B$1-F212)))</f>
        <v/>
      </c>
      <c r="K212">
        <f>IF(A212="","",IF(I212&lt;=0,"Cobrada",IF(J212&gt;0,"Vencida",IF(H212&gt;0,"Cobro parcial","Pendiente"))))</f>
        <v/>
      </c>
    </row>
    <row r="213">
      <c r="D213" s="4" t="n"/>
      <c r="E213" s="5" t="n"/>
      <c r="F213" s="4">
        <f>IF(D213="","",D213+IF(E213="",Ajustes!$B$2,E213))</f>
        <v/>
      </c>
      <c r="G213" s="2" t="n"/>
      <c r="H213" s="2">
        <f>IF(A213="","",SUMIF(Cobros!$B$2:$B$501,A213,Cobros!$C$2:$C$501))</f>
        <v/>
      </c>
      <c r="I213" s="2">
        <f>IF(A213="","",N(G213)-N(H213))</f>
        <v/>
      </c>
      <c r="J213">
        <f>IF(A213="","",IF(I213&lt;=0,0,MAX(0,Ajustes!$B$1-F213)))</f>
        <v/>
      </c>
      <c r="K213">
        <f>IF(A213="","",IF(I213&lt;=0,"Cobrada",IF(J213&gt;0,"Vencida",IF(H213&gt;0,"Cobro parcial","Pendiente"))))</f>
        <v/>
      </c>
    </row>
    <row r="214">
      <c r="D214" s="4" t="n"/>
      <c r="E214" s="5" t="n"/>
      <c r="F214" s="4">
        <f>IF(D214="","",D214+IF(E214="",Ajustes!$B$2,E214))</f>
        <v/>
      </c>
      <c r="G214" s="2" t="n"/>
      <c r="H214" s="2">
        <f>IF(A214="","",SUMIF(Cobros!$B$2:$B$501,A214,Cobros!$C$2:$C$501))</f>
        <v/>
      </c>
      <c r="I214" s="2">
        <f>IF(A214="","",N(G214)-N(H214))</f>
        <v/>
      </c>
      <c r="J214">
        <f>IF(A214="","",IF(I214&lt;=0,0,MAX(0,Ajustes!$B$1-F214)))</f>
        <v/>
      </c>
      <c r="K214">
        <f>IF(A214="","",IF(I214&lt;=0,"Cobrada",IF(J214&gt;0,"Vencida",IF(H214&gt;0,"Cobro parcial","Pendiente"))))</f>
        <v/>
      </c>
    </row>
    <row r="215">
      <c r="D215" s="4" t="n"/>
      <c r="E215" s="5" t="n"/>
      <c r="F215" s="4">
        <f>IF(D215="","",D215+IF(E215="",Ajustes!$B$2,E215))</f>
        <v/>
      </c>
      <c r="G215" s="2" t="n"/>
      <c r="H215" s="2">
        <f>IF(A215="","",SUMIF(Cobros!$B$2:$B$501,A215,Cobros!$C$2:$C$501))</f>
        <v/>
      </c>
      <c r="I215" s="2">
        <f>IF(A215="","",N(G215)-N(H215))</f>
        <v/>
      </c>
      <c r="J215">
        <f>IF(A215="","",IF(I215&lt;=0,0,MAX(0,Ajustes!$B$1-F215)))</f>
        <v/>
      </c>
      <c r="K215">
        <f>IF(A215="","",IF(I215&lt;=0,"Cobrada",IF(J215&gt;0,"Vencida",IF(H215&gt;0,"Cobro parcial","Pendiente"))))</f>
        <v/>
      </c>
    </row>
    <row r="216">
      <c r="D216" s="4" t="n"/>
      <c r="E216" s="5" t="n"/>
      <c r="F216" s="4">
        <f>IF(D216="","",D216+IF(E216="",Ajustes!$B$2,E216))</f>
        <v/>
      </c>
      <c r="G216" s="2" t="n"/>
      <c r="H216" s="2">
        <f>IF(A216="","",SUMIF(Cobros!$B$2:$B$501,A216,Cobros!$C$2:$C$501))</f>
        <v/>
      </c>
      <c r="I216" s="2">
        <f>IF(A216="","",N(G216)-N(H216))</f>
        <v/>
      </c>
      <c r="J216">
        <f>IF(A216="","",IF(I216&lt;=0,0,MAX(0,Ajustes!$B$1-F216)))</f>
        <v/>
      </c>
      <c r="K216">
        <f>IF(A216="","",IF(I216&lt;=0,"Cobrada",IF(J216&gt;0,"Vencida",IF(H216&gt;0,"Cobro parcial","Pendiente"))))</f>
        <v/>
      </c>
    </row>
    <row r="217">
      <c r="D217" s="4" t="n"/>
      <c r="E217" s="5" t="n"/>
      <c r="F217" s="4">
        <f>IF(D217="","",D217+IF(E217="",Ajustes!$B$2,E217))</f>
        <v/>
      </c>
      <c r="G217" s="2" t="n"/>
      <c r="H217" s="2">
        <f>IF(A217="","",SUMIF(Cobros!$B$2:$B$501,A217,Cobros!$C$2:$C$501))</f>
        <v/>
      </c>
      <c r="I217" s="2">
        <f>IF(A217="","",N(G217)-N(H217))</f>
        <v/>
      </c>
      <c r="J217">
        <f>IF(A217="","",IF(I217&lt;=0,0,MAX(0,Ajustes!$B$1-F217)))</f>
        <v/>
      </c>
      <c r="K217">
        <f>IF(A217="","",IF(I217&lt;=0,"Cobrada",IF(J217&gt;0,"Vencida",IF(H217&gt;0,"Cobro parcial","Pendiente"))))</f>
        <v/>
      </c>
    </row>
    <row r="218">
      <c r="D218" s="4" t="n"/>
      <c r="E218" s="5" t="n"/>
      <c r="F218" s="4">
        <f>IF(D218="","",D218+IF(E218="",Ajustes!$B$2,E218))</f>
        <v/>
      </c>
      <c r="G218" s="2" t="n"/>
      <c r="H218" s="2">
        <f>IF(A218="","",SUMIF(Cobros!$B$2:$B$501,A218,Cobros!$C$2:$C$501))</f>
        <v/>
      </c>
      <c r="I218" s="2">
        <f>IF(A218="","",N(G218)-N(H218))</f>
        <v/>
      </c>
      <c r="J218">
        <f>IF(A218="","",IF(I218&lt;=0,0,MAX(0,Ajustes!$B$1-F218)))</f>
        <v/>
      </c>
      <c r="K218">
        <f>IF(A218="","",IF(I218&lt;=0,"Cobrada",IF(J218&gt;0,"Vencida",IF(H218&gt;0,"Cobro parcial","Pendiente"))))</f>
        <v/>
      </c>
    </row>
    <row r="219">
      <c r="D219" s="4" t="n"/>
      <c r="E219" s="5" t="n"/>
      <c r="F219" s="4">
        <f>IF(D219="","",D219+IF(E219="",Ajustes!$B$2,E219))</f>
        <v/>
      </c>
      <c r="G219" s="2" t="n"/>
      <c r="H219" s="2">
        <f>IF(A219="","",SUMIF(Cobros!$B$2:$B$501,A219,Cobros!$C$2:$C$501))</f>
        <v/>
      </c>
      <c r="I219" s="2">
        <f>IF(A219="","",N(G219)-N(H219))</f>
        <v/>
      </c>
      <c r="J219">
        <f>IF(A219="","",IF(I219&lt;=0,0,MAX(0,Ajustes!$B$1-F219)))</f>
        <v/>
      </c>
      <c r="K219">
        <f>IF(A219="","",IF(I219&lt;=0,"Cobrada",IF(J219&gt;0,"Vencida",IF(H219&gt;0,"Cobro parcial","Pendiente"))))</f>
        <v/>
      </c>
    </row>
    <row r="220">
      <c r="D220" s="4" t="n"/>
      <c r="E220" s="5" t="n"/>
      <c r="F220" s="4">
        <f>IF(D220="","",D220+IF(E220="",Ajustes!$B$2,E220))</f>
        <v/>
      </c>
      <c r="G220" s="2" t="n"/>
      <c r="H220" s="2">
        <f>IF(A220="","",SUMIF(Cobros!$B$2:$B$501,A220,Cobros!$C$2:$C$501))</f>
        <v/>
      </c>
      <c r="I220" s="2">
        <f>IF(A220="","",N(G220)-N(H220))</f>
        <v/>
      </c>
      <c r="J220">
        <f>IF(A220="","",IF(I220&lt;=0,0,MAX(0,Ajustes!$B$1-F220)))</f>
        <v/>
      </c>
      <c r="K220">
        <f>IF(A220="","",IF(I220&lt;=0,"Cobrada",IF(J220&gt;0,"Vencida",IF(H220&gt;0,"Cobro parcial","Pendiente"))))</f>
        <v/>
      </c>
    </row>
    <row r="221">
      <c r="D221" s="4" t="n"/>
      <c r="E221" s="5" t="n"/>
      <c r="F221" s="4">
        <f>IF(D221="","",D221+IF(E221="",Ajustes!$B$2,E221))</f>
        <v/>
      </c>
      <c r="G221" s="2" t="n"/>
      <c r="H221" s="2">
        <f>IF(A221="","",SUMIF(Cobros!$B$2:$B$501,A221,Cobros!$C$2:$C$501))</f>
        <v/>
      </c>
      <c r="I221" s="2">
        <f>IF(A221="","",N(G221)-N(H221))</f>
        <v/>
      </c>
      <c r="J221">
        <f>IF(A221="","",IF(I221&lt;=0,0,MAX(0,Ajustes!$B$1-F221)))</f>
        <v/>
      </c>
      <c r="K221">
        <f>IF(A221="","",IF(I221&lt;=0,"Cobrada",IF(J221&gt;0,"Vencida",IF(H221&gt;0,"Cobro parcial","Pendiente"))))</f>
        <v/>
      </c>
    </row>
    <row r="222">
      <c r="D222" s="4" t="n"/>
      <c r="E222" s="5" t="n"/>
      <c r="F222" s="4">
        <f>IF(D222="","",D222+IF(E222="",Ajustes!$B$2,E222))</f>
        <v/>
      </c>
      <c r="G222" s="2" t="n"/>
      <c r="H222" s="2">
        <f>IF(A222="","",SUMIF(Cobros!$B$2:$B$501,A222,Cobros!$C$2:$C$501))</f>
        <v/>
      </c>
      <c r="I222" s="2">
        <f>IF(A222="","",N(G222)-N(H222))</f>
        <v/>
      </c>
      <c r="J222">
        <f>IF(A222="","",IF(I222&lt;=0,0,MAX(0,Ajustes!$B$1-F222)))</f>
        <v/>
      </c>
      <c r="K222">
        <f>IF(A222="","",IF(I222&lt;=0,"Cobrada",IF(J222&gt;0,"Vencida",IF(H222&gt;0,"Cobro parcial","Pendiente"))))</f>
        <v/>
      </c>
    </row>
    <row r="223">
      <c r="D223" s="4" t="n"/>
      <c r="E223" s="5" t="n"/>
      <c r="F223" s="4">
        <f>IF(D223="","",D223+IF(E223="",Ajustes!$B$2,E223))</f>
        <v/>
      </c>
      <c r="G223" s="2" t="n"/>
      <c r="H223" s="2">
        <f>IF(A223="","",SUMIF(Cobros!$B$2:$B$501,A223,Cobros!$C$2:$C$501))</f>
        <v/>
      </c>
      <c r="I223" s="2">
        <f>IF(A223="","",N(G223)-N(H223))</f>
        <v/>
      </c>
      <c r="J223">
        <f>IF(A223="","",IF(I223&lt;=0,0,MAX(0,Ajustes!$B$1-F223)))</f>
        <v/>
      </c>
      <c r="K223">
        <f>IF(A223="","",IF(I223&lt;=0,"Cobrada",IF(J223&gt;0,"Vencida",IF(H223&gt;0,"Cobro parcial","Pendiente"))))</f>
        <v/>
      </c>
    </row>
    <row r="224">
      <c r="D224" s="4" t="n"/>
      <c r="E224" s="5" t="n"/>
      <c r="F224" s="4">
        <f>IF(D224="","",D224+IF(E224="",Ajustes!$B$2,E224))</f>
        <v/>
      </c>
      <c r="G224" s="2" t="n"/>
      <c r="H224" s="2">
        <f>IF(A224="","",SUMIF(Cobros!$B$2:$B$501,A224,Cobros!$C$2:$C$501))</f>
        <v/>
      </c>
      <c r="I224" s="2">
        <f>IF(A224="","",N(G224)-N(H224))</f>
        <v/>
      </c>
      <c r="J224">
        <f>IF(A224="","",IF(I224&lt;=0,0,MAX(0,Ajustes!$B$1-F224)))</f>
        <v/>
      </c>
      <c r="K224">
        <f>IF(A224="","",IF(I224&lt;=0,"Cobrada",IF(J224&gt;0,"Vencida",IF(H224&gt;0,"Cobro parcial","Pendiente"))))</f>
        <v/>
      </c>
    </row>
    <row r="225">
      <c r="D225" s="4" t="n"/>
      <c r="E225" s="5" t="n"/>
      <c r="F225" s="4">
        <f>IF(D225="","",D225+IF(E225="",Ajustes!$B$2,E225))</f>
        <v/>
      </c>
      <c r="G225" s="2" t="n"/>
      <c r="H225" s="2">
        <f>IF(A225="","",SUMIF(Cobros!$B$2:$B$501,A225,Cobros!$C$2:$C$501))</f>
        <v/>
      </c>
      <c r="I225" s="2">
        <f>IF(A225="","",N(G225)-N(H225))</f>
        <v/>
      </c>
      <c r="J225">
        <f>IF(A225="","",IF(I225&lt;=0,0,MAX(0,Ajustes!$B$1-F225)))</f>
        <v/>
      </c>
      <c r="K225">
        <f>IF(A225="","",IF(I225&lt;=0,"Cobrada",IF(J225&gt;0,"Vencida",IF(H225&gt;0,"Cobro parcial","Pendiente"))))</f>
        <v/>
      </c>
    </row>
    <row r="226">
      <c r="D226" s="4" t="n"/>
      <c r="E226" s="5" t="n"/>
      <c r="F226" s="4">
        <f>IF(D226="","",D226+IF(E226="",Ajustes!$B$2,E226))</f>
        <v/>
      </c>
      <c r="G226" s="2" t="n"/>
      <c r="H226" s="2">
        <f>IF(A226="","",SUMIF(Cobros!$B$2:$B$501,A226,Cobros!$C$2:$C$501))</f>
        <v/>
      </c>
      <c r="I226" s="2">
        <f>IF(A226="","",N(G226)-N(H226))</f>
        <v/>
      </c>
      <c r="J226">
        <f>IF(A226="","",IF(I226&lt;=0,0,MAX(0,Ajustes!$B$1-F226)))</f>
        <v/>
      </c>
      <c r="K226">
        <f>IF(A226="","",IF(I226&lt;=0,"Cobrada",IF(J226&gt;0,"Vencida",IF(H226&gt;0,"Cobro parcial","Pendiente"))))</f>
        <v/>
      </c>
    </row>
    <row r="227">
      <c r="D227" s="4" t="n"/>
      <c r="E227" s="5" t="n"/>
      <c r="F227" s="4">
        <f>IF(D227="","",D227+IF(E227="",Ajustes!$B$2,E227))</f>
        <v/>
      </c>
      <c r="G227" s="2" t="n"/>
      <c r="H227" s="2">
        <f>IF(A227="","",SUMIF(Cobros!$B$2:$B$501,A227,Cobros!$C$2:$C$501))</f>
        <v/>
      </c>
      <c r="I227" s="2">
        <f>IF(A227="","",N(G227)-N(H227))</f>
        <v/>
      </c>
      <c r="J227">
        <f>IF(A227="","",IF(I227&lt;=0,0,MAX(0,Ajustes!$B$1-F227)))</f>
        <v/>
      </c>
      <c r="K227">
        <f>IF(A227="","",IF(I227&lt;=0,"Cobrada",IF(J227&gt;0,"Vencida",IF(H227&gt;0,"Cobro parcial","Pendiente"))))</f>
        <v/>
      </c>
    </row>
    <row r="228">
      <c r="D228" s="4" t="n"/>
      <c r="E228" s="5" t="n"/>
      <c r="F228" s="4">
        <f>IF(D228="","",D228+IF(E228="",Ajustes!$B$2,E228))</f>
        <v/>
      </c>
      <c r="G228" s="2" t="n"/>
      <c r="H228" s="2">
        <f>IF(A228="","",SUMIF(Cobros!$B$2:$B$501,A228,Cobros!$C$2:$C$501))</f>
        <v/>
      </c>
      <c r="I228" s="2">
        <f>IF(A228="","",N(G228)-N(H228))</f>
        <v/>
      </c>
      <c r="J228">
        <f>IF(A228="","",IF(I228&lt;=0,0,MAX(0,Ajustes!$B$1-F228)))</f>
        <v/>
      </c>
      <c r="K228">
        <f>IF(A228="","",IF(I228&lt;=0,"Cobrada",IF(J228&gt;0,"Vencida",IF(H228&gt;0,"Cobro parcial","Pendiente"))))</f>
        <v/>
      </c>
    </row>
    <row r="229">
      <c r="D229" s="4" t="n"/>
      <c r="E229" s="5" t="n"/>
      <c r="F229" s="4">
        <f>IF(D229="","",D229+IF(E229="",Ajustes!$B$2,E229))</f>
        <v/>
      </c>
      <c r="G229" s="2" t="n"/>
      <c r="H229" s="2">
        <f>IF(A229="","",SUMIF(Cobros!$B$2:$B$501,A229,Cobros!$C$2:$C$501))</f>
        <v/>
      </c>
      <c r="I229" s="2">
        <f>IF(A229="","",N(G229)-N(H229))</f>
        <v/>
      </c>
      <c r="J229">
        <f>IF(A229="","",IF(I229&lt;=0,0,MAX(0,Ajustes!$B$1-F229)))</f>
        <v/>
      </c>
      <c r="K229">
        <f>IF(A229="","",IF(I229&lt;=0,"Cobrada",IF(J229&gt;0,"Vencida",IF(H229&gt;0,"Cobro parcial","Pendiente"))))</f>
        <v/>
      </c>
    </row>
    <row r="230">
      <c r="D230" s="4" t="n"/>
      <c r="E230" s="5" t="n"/>
      <c r="F230" s="4">
        <f>IF(D230="","",D230+IF(E230="",Ajustes!$B$2,E230))</f>
        <v/>
      </c>
      <c r="G230" s="2" t="n"/>
      <c r="H230" s="2">
        <f>IF(A230="","",SUMIF(Cobros!$B$2:$B$501,A230,Cobros!$C$2:$C$501))</f>
        <v/>
      </c>
      <c r="I230" s="2">
        <f>IF(A230="","",N(G230)-N(H230))</f>
        <v/>
      </c>
      <c r="J230">
        <f>IF(A230="","",IF(I230&lt;=0,0,MAX(0,Ajustes!$B$1-F230)))</f>
        <v/>
      </c>
      <c r="K230">
        <f>IF(A230="","",IF(I230&lt;=0,"Cobrada",IF(J230&gt;0,"Vencida",IF(H230&gt;0,"Cobro parcial","Pendiente"))))</f>
        <v/>
      </c>
    </row>
    <row r="231">
      <c r="D231" s="4" t="n"/>
      <c r="E231" s="5" t="n"/>
      <c r="F231" s="4">
        <f>IF(D231="","",D231+IF(E231="",Ajustes!$B$2,E231))</f>
        <v/>
      </c>
      <c r="G231" s="2" t="n"/>
      <c r="H231" s="2">
        <f>IF(A231="","",SUMIF(Cobros!$B$2:$B$501,A231,Cobros!$C$2:$C$501))</f>
        <v/>
      </c>
      <c r="I231" s="2">
        <f>IF(A231="","",N(G231)-N(H231))</f>
        <v/>
      </c>
      <c r="J231">
        <f>IF(A231="","",IF(I231&lt;=0,0,MAX(0,Ajustes!$B$1-F231)))</f>
        <v/>
      </c>
      <c r="K231">
        <f>IF(A231="","",IF(I231&lt;=0,"Cobrada",IF(J231&gt;0,"Vencida",IF(H231&gt;0,"Cobro parcial","Pendiente"))))</f>
        <v/>
      </c>
    </row>
    <row r="232">
      <c r="D232" s="4" t="n"/>
      <c r="E232" s="5" t="n"/>
      <c r="F232" s="4">
        <f>IF(D232="","",D232+IF(E232="",Ajustes!$B$2,E232))</f>
        <v/>
      </c>
      <c r="G232" s="2" t="n"/>
      <c r="H232" s="2">
        <f>IF(A232="","",SUMIF(Cobros!$B$2:$B$501,A232,Cobros!$C$2:$C$501))</f>
        <v/>
      </c>
      <c r="I232" s="2">
        <f>IF(A232="","",N(G232)-N(H232))</f>
        <v/>
      </c>
      <c r="J232">
        <f>IF(A232="","",IF(I232&lt;=0,0,MAX(0,Ajustes!$B$1-F232)))</f>
        <v/>
      </c>
      <c r="K232">
        <f>IF(A232="","",IF(I232&lt;=0,"Cobrada",IF(J232&gt;0,"Vencida",IF(H232&gt;0,"Cobro parcial","Pendiente"))))</f>
        <v/>
      </c>
    </row>
    <row r="233">
      <c r="D233" s="4" t="n"/>
      <c r="E233" s="5" t="n"/>
      <c r="F233" s="4">
        <f>IF(D233="","",D233+IF(E233="",Ajustes!$B$2,E233))</f>
        <v/>
      </c>
      <c r="G233" s="2" t="n"/>
      <c r="H233" s="2">
        <f>IF(A233="","",SUMIF(Cobros!$B$2:$B$501,A233,Cobros!$C$2:$C$501))</f>
        <v/>
      </c>
      <c r="I233" s="2">
        <f>IF(A233="","",N(G233)-N(H233))</f>
        <v/>
      </c>
      <c r="J233">
        <f>IF(A233="","",IF(I233&lt;=0,0,MAX(0,Ajustes!$B$1-F233)))</f>
        <v/>
      </c>
      <c r="K233">
        <f>IF(A233="","",IF(I233&lt;=0,"Cobrada",IF(J233&gt;0,"Vencida",IF(H233&gt;0,"Cobro parcial","Pendiente"))))</f>
        <v/>
      </c>
    </row>
    <row r="234">
      <c r="D234" s="4" t="n"/>
      <c r="E234" s="5" t="n"/>
      <c r="F234" s="4">
        <f>IF(D234="","",D234+IF(E234="",Ajustes!$B$2,E234))</f>
        <v/>
      </c>
      <c r="G234" s="2" t="n"/>
      <c r="H234" s="2">
        <f>IF(A234="","",SUMIF(Cobros!$B$2:$B$501,A234,Cobros!$C$2:$C$501))</f>
        <v/>
      </c>
      <c r="I234" s="2">
        <f>IF(A234="","",N(G234)-N(H234))</f>
        <v/>
      </c>
      <c r="J234">
        <f>IF(A234="","",IF(I234&lt;=0,0,MAX(0,Ajustes!$B$1-F234)))</f>
        <v/>
      </c>
      <c r="K234">
        <f>IF(A234="","",IF(I234&lt;=0,"Cobrada",IF(J234&gt;0,"Vencida",IF(H234&gt;0,"Cobro parcial","Pendiente"))))</f>
        <v/>
      </c>
    </row>
    <row r="235">
      <c r="D235" s="4" t="n"/>
      <c r="E235" s="5" t="n"/>
      <c r="F235" s="4">
        <f>IF(D235="","",D235+IF(E235="",Ajustes!$B$2,E235))</f>
        <v/>
      </c>
      <c r="G235" s="2" t="n"/>
      <c r="H235" s="2">
        <f>IF(A235="","",SUMIF(Cobros!$B$2:$B$501,A235,Cobros!$C$2:$C$501))</f>
        <v/>
      </c>
      <c r="I235" s="2">
        <f>IF(A235="","",N(G235)-N(H235))</f>
        <v/>
      </c>
      <c r="J235">
        <f>IF(A235="","",IF(I235&lt;=0,0,MAX(0,Ajustes!$B$1-F235)))</f>
        <v/>
      </c>
      <c r="K235">
        <f>IF(A235="","",IF(I235&lt;=0,"Cobrada",IF(J235&gt;0,"Vencida",IF(H235&gt;0,"Cobro parcial","Pendiente"))))</f>
        <v/>
      </c>
    </row>
    <row r="236">
      <c r="D236" s="4" t="n"/>
      <c r="E236" s="5" t="n"/>
      <c r="F236" s="4">
        <f>IF(D236="","",D236+IF(E236="",Ajustes!$B$2,E236))</f>
        <v/>
      </c>
      <c r="G236" s="2" t="n"/>
      <c r="H236" s="2">
        <f>IF(A236="","",SUMIF(Cobros!$B$2:$B$501,A236,Cobros!$C$2:$C$501))</f>
        <v/>
      </c>
      <c r="I236" s="2">
        <f>IF(A236="","",N(G236)-N(H236))</f>
        <v/>
      </c>
      <c r="J236">
        <f>IF(A236="","",IF(I236&lt;=0,0,MAX(0,Ajustes!$B$1-F236)))</f>
        <v/>
      </c>
      <c r="K236">
        <f>IF(A236="","",IF(I236&lt;=0,"Cobrada",IF(J236&gt;0,"Vencida",IF(H236&gt;0,"Cobro parcial","Pendiente"))))</f>
        <v/>
      </c>
    </row>
    <row r="237">
      <c r="D237" s="4" t="n"/>
      <c r="E237" s="5" t="n"/>
      <c r="F237" s="4">
        <f>IF(D237="","",D237+IF(E237="",Ajustes!$B$2,E237))</f>
        <v/>
      </c>
      <c r="G237" s="2" t="n"/>
      <c r="H237" s="2">
        <f>IF(A237="","",SUMIF(Cobros!$B$2:$B$501,A237,Cobros!$C$2:$C$501))</f>
        <v/>
      </c>
      <c r="I237" s="2">
        <f>IF(A237="","",N(G237)-N(H237))</f>
        <v/>
      </c>
      <c r="J237">
        <f>IF(A237="","",IF(I237&lt;=0,0,MAX(0,Ajustes!$B$1-F237)))</f>
        <v/>
      </c>
      <c r="K237">
        <f>IF(A237="","",IF(I237&lt;=0,"Cobrada",IF(J237&gt;0,"Vencida",IF(H237&gt;0,"Cobro parcial","Pendiente"))))</f>
        <v/>
      </c>
    </row>
    <row r="238">
      <c r="D238" s="4" t="n"/>
      <c r="E238" s="5" t="n"/>
      <c r="F238" s="4">
        <f>IF(D238="","",D238+IF(E238="",Ajustes!$B$2,E238))</f>
        <v/>
      </c>
      <c r="G238" s="2" t="n"/>
      <c r="H238" s="2">
        <f>IF(A238="","",SUMIF(Cobros!$B$2:$B$501,A238,Cobros!$C$2:$C$501))</f>
        <v/>
      </c>
      <c r="I238" s="2">
        <f>IF(A238="","",N(G238)-N(H238))</f>
        <v/>
      </c>
      <c r="J238">
        <f>IF(A238="","",IF(I238&lt;=0,0,MAX(0,Ajustes!$B$1-F238)))</f>
        <v/>
      </c>
      <c r="K238">
        <f>IF(A238="","",IF(I238&lt;=0,"Cobrada",IF(J238&gt;0,"Vencida",IF(H238&gt;0,"Cobro parcial","Pendiente"))))</f>
        <v/>
      </c>
    </row>
    <row r="239">
      <c r="D239" s="4" t="n"/>
      <c r="E239" s="5" t="n"/>
      <c r="F239" s="4">
        <f>IF(D239="","",D239+IF(E239="",Ajustes!$B$2,E239))</f>
        <v/>
      </c>
      <c r="G239" s="2" t="n"/>
      <c r="H239" s="2">
        <f>IF(A239="","",SUMIF(Cobros!$B$2:$B$501,A239,Cobros!$C$2:$C$501))</f>
        <v/>
      </c>
      <c r="I239" s="2">
        <f>IF(A239="","",N(G239)-N(H239))</f>
        <v/>
      </c>
      <c r="J239">
        <f>IF(A239="","",IF(I239&lt;=0,0,MAX(0,Ajustes!$B$1-F239)))</f>
        <v/>
      </c>
      <c r="K239">
        <f>IF(A239="","",IF(I239&lt;=0,"Cobrada",IF(J239&gt;0,"Vencida",IF(H239&gt;0,"Cobro parcial","Pendiente"))))</f>
        <v/>
      </c>
    </row>
    <row r="240">
      <c r="D240" s="4" t="n"/>
      <c r="E240" s="5" t="n"/>
      <c r="F240" s="4">
        <f>IF(D240="","",D240+IF(E240="",Ajustes!$B$2,E240))</f>
        <v/>
      </c>
      <c r="G240" s="2" t="n"/>
      <c r="H240" s="2">
        <f>IF(A240="","",SUMIF(Cobros!$B$2:$B$501,A240,Cobros!$C$2:$C$501))</f>
        <v/>
      </c>
      <c r="I240" s="2">
        <f>IF(A240="","",N(G240)-N(H240))</f>
        <v/>
      </c>
      <c r="J240">
        <f>IF(A240="","",IF(I240&lt;=0,0,MAX(0,Ajustes!$B$1-F240)))</f>
        <v/>
      </c>
      <c r="K240">
        <f>IF(A240="","",IF(I240&lt;=0,"Cobrada",IF(J240&gt;0,"Vencida",IF(H240&gt;0,"Cobro parcial","Pendiente"))))</f>
        <v/>
      </c>
    </row>
    <row r="241">
      <c r="D241" s="4" t="n"/>
      <c r="E241" s="5" t="n"/>
      <c r="F241" s="4">
        <f>IF(D241="","",D241+IF(E241="",Ajustes!$B$2,E241))</f>
        <v/>
      </c>
      <c r="G241" s="2" t="n"/>
      <c r="H241" s="2">
        <f>IF(A241="","",SUMIF(Cobros!$B$2:$B$501,A241,Cobros!$C$2:$C$501))</f>
        <v/>
      </c>
      <c r="I241" s="2">
        <f>IF(A241="","",N(G241)-N(H241))</f>
        <v/>
      </c>
      <c r="J241">
        <f>IF(A241="","",IF(I241&lt;=0,0,MAX(0,Ajustes!$B$1-F241)))</f>
        <v/>
      </c>
      <c r="K241">
        <f>IF(A241="","",IF(I241&lt;=0,"Cobrada",IF(J241&gt;0,"Vencida",IF(H241&gt;0,"Cobro parcial","Pendiente"))))</f>
        <v/>
      </c>
    </row>
    <row r="242">
      <c r="D242" s="4" t="n"/>
      <c r="E242" s="5" t="n"/>
      <c r="F242" s="4">
        <f>IF(D242="","",D242+IF(E242="",Ajustes!$B$2,E242))</f>
        <v/>
      </c>
      <c r="G242" s="2" t="n"/>
      <c r="H242" s="2">
        <f>IF(A242="","",SUMIF(Cobros!$B$2:$B$501,A242,Cobros!$C$2:$C$501))</f>
        <v/>
      </c>
      <c r="I242" s="2">
        <f>IF(A242="","",N(G242)-N(H242))</f>
        <v/>
      </c>
      <c r="J242">
        <f>IF(A242="","",IF(I242&lt;=0,0,MAX(0,Ajustes!$B$1-F242)))</f>
        <v/>
      </c>
      <c r="K242">
        <f>IF(A242="","",IF(I242&lt;=0,"Cobrada",IF(J242&gt;0,"Vencida",IF(H242&gt;0,"Cobro parcial","Pendiente"))))</f>
        <v/>
      </c>
    </row>
    <row r="243">
      <c r="D243" s="4" t="n"/>
      <c r="E243" s="5" t="n"/>
      <c r="F243" s="4">
        <f>IF(D243="","",D243+IF(E243="",Ajustes!$B$2,E243))</f>
        <v/>
      </c>
      <c r="G243" s="2" t="n"/>
      <c r="H243" s="2">
        <f>IF(A243="","",SUMIF(Cobros!$B$2:$B$501,A243,Cobros!$C$2:$C$501))</f>
        <v/>
      </c>
      <c r="I243" s="2">
        <f>IF(A243="","",N(G243)-N(H243))</f>
        <v/>
      </c>
      <c r="J243">
        <f>IF(A243="","",IF(I243&lt;=0,0,MAX(0,Ajustes!$B$1-F243)))</f>
        <v/>
      </c>
      <c r="K243">
        <f>IF(A243="","",IF(I243&lt;=0,"Cobrada",IF(J243&gt;0,"Vencida",IF(H243&gt;0,"Cobro parcial","Pendiente"))))</f>
        <v/>
      </c>
    </row>
    <row r="244">
      <c r="D244" s="4" t="n"/>
      <c r="E244" s="5" t="n"/>
      <c r="F244" s="4">
        <f>IF(D244="","",D244+IF(E244="",Ajustes!$B$2,E244))</f>
        <v/>
      </c>
      <c r="G244" s="2" t="n"/>
      <c r="H244" s="2">
        <f>IF(A244="","",SUMIF(Cobros!$B$2:$B$501,A244,Cobros!$C$2:$C$501))</f>
        <v/>
      </c>
      <c r="I244" s="2">
        <f>IF(A244="","",N(G244)-N(H244))</f>
        <v/>
      </c>
      <c r="J244">
        <f>IF(A244="","",IF(I244&lt;=0,0,MAX(0,Ajustes!$B$1-F244)))</f>
        <v/>
      </c>
      <c r="K244">
        <f>IF(A244="","",IF(I244&lt;=0,"Cobrada",IF(J244&gt;0,"Vencida",IF(H244&gt;0,"Cobro parcial","Pendiente"))))</f>
        <v/>
      </c>
    </row>
    <row r="245">
      <c r="D245" s="4" t="n"/>
      <c r="E245" s="5" t="n"/>
      <c r="F245" s="4">
        <f>IF(D245="","",D245+IF(E245="",Ajustes!$B$2,E245))</f>
        <v/>
      </c>
      <c r="G245" s="2" t="n"/>
      <c r="H245" s="2">
        <f>IF(A245="","",SUMIF(Cobros!$B$2:$B$501,A245,Cobros!$C$2:$C$501))</f>
        <v/>
      </c>
      <c r="I245" s="2">
        <f>IF(A245="","",N(G245)-N(H245))</f>
        <v/>
      </c>
      <c r="J245">
        <f>IF(A245="","",IF(I245&lt;=0,0,MAX(0,Ajustes!$B$1-F245)))</f>
        <v/>
      </c>
      <c r="K245">
        <f>IF(A245="","",IF(I245&lt;=0,"Cobrada",IF(J245&gt;0,"Vencida",IF(H245&gt;0,"Cobro parcial","Pendiente"))))</f>
        <v/>
      </c>
    </row>
    <row r="246">
      <c r="D246" s="4" t="n"/>
      <c r="E246" s="5" t="n"/>
      <c r="F246" s="4">
        <f>IF(D246="","",D246+IF(E246="",Ajustes!$B$2,E246))</f>
        <v/>
      </c>
      <c r="G246" s="2" t="n"/>
      <c r="H246" s="2">
        <f>IF(A246="","",SUMIF(Cobros!$B$2:$B$501,A246,Cobros!$C$2:$C$501))</f>
        <v/>
      </c>
      <c r="I246" s="2">
        <f>IF(A246="","",N(G246)-N(H246))</f>
        <v/>
      </c>
      <c r="J246">
        <f>IF(A246="","",IF(I246&lt;=0,0,MAX(0,Ajustes!$B$1-F246)))</f>
        <v/>
      </c>
      <c r="K246">
        <f>IF(A246="","",IF(I246&lt;=0,"Cobrada",IF(J246&gt;0,"Vencida",IF(H246&gt;0,"Cobro parcial","Pendiente"))))</f>
        <v/>
      </c>
    </row>
    <row r="247">
      <c r="D247" s="4" t="n"/>
      <c r="E247" s="5" t="n"/>
      <c r="F247" s="4">
        <f>IF(D247="","",D247+IF(E247="",Ajustes!$B$2,E247))</f>
        <v/>
      </c>
      <c r="G247" s="2" t="n"/>
      <c r="H247" s="2">
        <f>IF(A247="","",SUMIF(Cobros!$B$2:$B$501,A247,Cobros!$C$2:$C$501))</f>
        <v/>
      </c>
      <c r="I247" s="2">
        <f>IF(A247="","",N(G247)-N(H247))</f>
        <v/>
      </c>
      <c r="J247">
        <f>IF(A247="","",IF(I247&lt;=0,0,MAX(0,Ajustes!$B$1-F247)))</f>
        <v/>
      </c>
      <c r="K247">
        <f>IF(A247="","",IF(I247&lt;=0,"Cobrada",IF(J247&gt;0,"Vencida",IF(H247&gt;0,"Cobro parcial","Pendiente"))))</f>
        <v/>
      </c>
    </row>
    <row r="248">
      <c r="D248" s="4" t="n"/>
      <c r="E248" s="5" t="n"/>
      <c r="F248" s="4">
        <f>IF(D248="","",D248+IF(E248="",Ajustes!$B$2,E248))</f>
        <v/>
      </c>
      <c r="G248" s="2" t="n"/>
      <c r="H248" s="2">
        <f>IF(A248="","",SUMIF(Cobros!$B$2:$B$501,A248,Cobros!$C$2:$C$501))</f>
        <v/>
      </c>
      <c r="I248" s="2">
        <f>IF(A248="","",N(G248)-N(H248))</f>
        <v/>
      </c>
      <c r="J248">
        <f>IF(A248="","",IF(I248&lt;=0,0,MAX(0,Ajustes!$B$1-F248)))</f>
        <v/>
      </c>
      <c r="K248">
        <f>IF(A248="","",IF(I248&lt;=0,"Cobrada",IF(J248&gt;0,"Vencida",IF(H248&gt;0,"Cobro parcial","Pendiente"))))</f>
        <v/>
      </c>
    </row>
    <row r="249">
      <c r="D249" s="4" t="n"/>
      <c r="E249" s="5" t="n"/>
      <c r="F249" s="4">
        <f>IF(D249="","",D249+IF(E249="",Ajustes!$B$2,E249))</f>
        <v/>
      </c>
      <c r="G249" s="2" t="n"/>
      <c r="H249" s="2">
        <f>IF(A249="","",SUMIF(Cobros!$B$2:$B$501,A249,Cobros!$C$2:$C$501))</f>
        <v/>
      </c>
      <c r="I249" s="2">
        <f>IF(A249="","",N(G249)-N(H249))</f>
        <v/>
      </c>
      <c r="J249">
        <f>IF(A249="","",IF(I249&lt;=0,0,MAX(0,Ajustes!$B$1-F249)))</f>
        <v/>
      </c>
      <c r="K249">
        <f>IF(A249="","",IF(I249&lt;=0,"Cobrada",IF(J249&gt;0,"Vencida",IF(H249&gt;0,"Cobro parcial","Pendiente"))))</f>
        <v/>
      </c>
    </row>
    <row r="250">
      <c r="D250" s="4" t="n"/>
      <c r="E250" s="5" t="n"/>
      <c r="F250" s="4">
        <f>IF(D250="","",D250+IF(E250="",Ajustes!$B$2,E250))</f>
        <v/>
      </c>
      <c r="G250" s="2" t="n"/>
      <c r="H250" s="2">
        <f>IF(A250="","",SUMIF(Cobros!$B$2:$B$501,A250,Cobros!$C$2:$C$501))</f>
        <v/>
      </c>
      <c r="I250" s="2">
        <f>IF(A250="","",N(G250)-N(H250))</f>
        <v/>
      </c>
      <c r="J250">
        <f>IF(A250="","",IF(I250&lt;=0,0,MAX(0,Ajustes!$B$1-F250)))</f>
        <v/>
      </c>
      <c r="K250">
        <f>IF(A250="","",IF(I250&lt;=0,"Cobrada",IF(J250&gt;0,"Vencida",IF(H250&gt;0,"Cobro parcial","Pendiente"))))</f>
        <v/>
      </c>
    </row>
    <row r="251">
      <c r="D251" s="4" t="n"/>
      <c r="E251" s="5" t="n"/>
      <c r="F251" s="4">
        <f>IF(D251="","",D251+IF(E251="",Ajustes!$B$2,E251))</f>
        <v/>
      </c>
      <c r="G251" s="2" t="n"/>
      <c r="H251" s="2">
        <f>IF(A251="","",SUMIF(Cobros!$B$2:$B$501,A251,Cobros!$C$2:$C$501))</f>
        <v/>
      </c>
      <c r="I251" s="2">
        <f>IF(A251="","",N(G251)-N(H251))</f>
        <v/>
      </c>
      <c r="J251">
        <f>IF(A251="","",IF(I251&lt;=0,0,MAX(0,Ajustes!$B$1-F251)))</f>
        <v/>
      </c>
      <c r="K251">
        <f>IF(A251="","",IF(I251&lt;=0,"Cobrada",IF(J251&gt;0,"Vencida",IF(H251&gt;0,"Cobro parcial","Pendiente"))))</f>
        <v/>
      </c>
    </row>
    <row r="252">
      <c r="D252" s="4" t="n"/>
      <c r="E252" s="5" t="n"/>
      <c r="F252" s="4">
        <f>IF(D252="","",D252+IF(E252="",Ajustes!$B$2,E252))</f>
        <v/>
      </c>
      <c r="G252" s="2" t="n"/>
      <c r="H252" s="2">
        <f>IF(A252="","",SUMIF(Cobros!$B$2:$B$501,A252,Cobros!$C$2:$C$501))</f>
        <v/>
      </c>
      <c r="I252" s="2">
        <f>IF(A252="","",N(G252)-N(H252))</f>
        <v/>
      </c>
      <c r="J252">
        <f>IF(A252="","",IF(I252&lt;=0,0,MAX(0,Ajustes!$B$1-F252)))</f>
        <v/>
      </c>
      <c r="K252">
        <f>IF(A252="","",IF(I252&lt;=0,"Cobrada",IF(J252&gt;0,"Vencida",IF(H252&gt;0,"Cobro parcial","Pendiente"))))</f>
        <v/>
      </c>
    </row>
    <row r="253">
      <c r="D253" s="4" t="n"/>
      <c r="E253" s="5" t="n"/>
      <c r="F253" s="4">
        <f>IF(D253="","",D253+IF(E253="",Ajustes!$B$2,E253))</f>
        <v/>
      </c>
      <c r="G253" s="2" t="n"/>
      <c r="H253" s="2">
        <f>IF(A253="","",SUMIF(Cobros!$B$2:$B$501,A253,Cobros!$C$2:$C$501))</f>
        <v/>
      </c>
      <c r="I253" s="2">
        <f>IF(A253="","",N(G253)-N(H253))</f>
        <v/>
      </c>
      <c r="J253">
        <f>IF(A253="","",IF(I253&lt;=0,0,MAX(0,Ajustes!$B$1-F253)))</f>
        <v/>
      </c>
      <c r="K253">
        <f>IF(A253="","",IF(I253&lt;=0,"Cobrada",IF(J253&gt;0,"Vencida",IF(H253&gt;0,"Cobro parcial","Pendiente"))))</f>
        <v/>
      </c>
    </row>
    <row r="254">
      <c r="D254" s="4" t="n"/>
      <c r="E254" s="5" t="n"/>
      <c r="F254" s="4">
        <f>IF(D254="","",D254+IF(E254="",Ajustes!$B$2,E254))</f>
        <v/>
      </c>
      <c r="G254" s="2" t="n"/>
      <c r="H254" s="2">
        <f>IF(A254="","",SUMIF(Cobros!$B$2:$B$501,A254,Cobros!$C$2:$C$501))</f>
        <v/>
      </c>
      <c r="I254" s="2">
        <f>IF(A254="","",N(G254)-N(H254))</f>
        <v/>
      </c>
      <c r="J254">
        <f>IF(A254="","",IF(I254&lt;=0,0,MAX(0,Ajustes!$B$1-F254)))</f>
        <v/>
      </c>
      <c r="K254">
        <f>IF(A254="","",IF(I254&lt;=0,"Cobrada",IF(J254&gt;0,"Vencida",IF(H254&gt;0,"Cobro parcial","Pendiente"))))</f>
        <v/>
      </c>
    </row>
    <row r="255">
      <c r="D255" s="4" t="n"/>
      <c r="E255" s="5" t="n"/>
      <c r="F255" s="4">
        <f>IF(D255="","",D255+IF(E255="",Ajustes!$B$2,E255))</f>
        <v/>
      </c>
      <c r="G255" s="2" t="n"/>
      <c r="H255" s="2">
        <f>IF(A255="","",SUMIF(Cobros!$B$2:$B$501,A255,Cobros!$C$2:$C$501))</f>
        <v/>
      </c>
      <c r="I255" s="2">
        <f>IF(A255="","",N(G255)-N(H255))</f>
        <v/>
      </c>
      <c r="J255">
        <f>IF(A255="","",IF(I255&lt;=0,0,MAX(0,Ajustes!$B$1-F255)))</f>
        <v/>
      </c>
      <c r="K255">
        <f>IF(A255="","",IF(I255&lt;=0,"Cobrada",IF(J255&gt;0,"Vencida",IF(H255&gt;0,"Cobro parcial","Pendiente"))))</f>
        <v/>
      </c>
    </row>
    <row r="256">
      <c r="D256" s="4" t="n"/>
      <c r="E256" s="5" t="n"/>
      <c r="F256" s="4">
        <f>IF(D256="","",D256+IF(E256="",Ajustes!$B$2,E256))</f>
        <v/>
      </c>
      <c r="G256" s="2" t="n"/>
      <c r="H256" s="2">
        <f>IF(A256="","",SUMIF(Cobros!$B$2:$B$501,A256,Cobros!$C$2:$C$501))</f>
        <v/>
      </c>
      <c r="I256" s="2">
        <f>IF(A256="","",N(G256)-N(H256))</f>
        <v/>
      </c>
      <c r="J256">
        <f>IF(A256="","",IF(I256&lt;=0,0,MAX(0,Ajustes!$B$1-F256)))</f>
        <v/>
      </c>
      <c r="K256">
        <f>IF(A256="","",IF(I256&lt;=0,"Cobrada",IF(J256&gt;0,"Vencida",IF(H256&gt;0,"Cobro parcial","Pendiente"))))</f>
        <v/>
      </c>
    </row>
    <row r="257">
      <c r="D257" s="4" t="n"/>
      <c r="E257" s="5" t="n"/>
      <c r="F257" s="4">
        <f>IF(D257="","",D257+IF(E257="",Ajustes!$B$2,E257))</f>
        <v/>
      </c>
      <c r="G257" s="2" t="n"/>
      <c r="H257" s="2">
        <f>IF(A257="","",SUMIF(Cobros!$B$2:$B$501,A257,Cobros!$C$2:$C$501))</f>
        <v/>
      </c>
      <c r="I257" s="2">
        <f>IF(A257="","",N(G257)-N(H257))</f>
        <v/>
      </c>
      <c r="J257">
        <f>IF(A257="","",IF(I257&lt;=0,0,MAX(0,Ajustes!$B$1-F257)))</f>
        <v/>
      </c>
      <c r="K257">
        <f>IF(A257="","",IF(I257&lt;=0,"Cobrada",IF(J257&gt;0,"Vencida",IF(H257&gt;0,"Cobro parcial","Pendiente"))))</f>
        <v/>
      </c>
    </row>
    <row r="258">
      <c r="D258" s="4" t="n"/>
      <c r="E258" s="5" t="n"/>
      <c r="F258" s="4">
        <f>IF(D258="","",D258+IF(E258="",Ajustes!$B$2,E258))</f>
        <v/>
      </c>
      <c r="G258" s="2" t="n"/>
      <c r="H258" s="2">
        <f>IF(A258="","",SUMIF(Cobros!$B$2:$B$501,A258,Cobros!$C$2:$C$501))</f>
        <v/>
      </c>
      <c r="I258" s="2">
        <f>IF(A258="","",N(G258)-N(H258))</f>
        <v/>
      </c>
      <c r="J258">
        <f>IF(A258="","",IF(I258&lt;=0,0,MAX(0,Ajustes!$B$1-F258)))</f>
        <v/>
      </c>
      <c r="K258">
        <f>IF(A258="","",IF(I258&lt;=0,"Cobrada",IF(J258&gt;0,"Vencida",IF(H258&gt;0,"Cobro parcial","Pendiente"))))</f>
        <v/>
      </c>
    </row>
    <row r="259">
      <c r="D259" s="4" t="n"/>
      <c r="E259" s="5" t="n"/>
      <c r="F259" s="4">
        <f>IF(D259="","",D259+IF(E259="",Ajustes!$B$2,E259))</f>
        <v/>
      </c>
      <c r="G259" s="2" t="n"/>
      <c r="H259" s="2">
        <f>IF(A259="","",SUMIF(Cobros!$B$2:$B$501,A259,Cobros!$C$2:$C$501))</f>
        <v/>
      </c>
      <c r="I259" s="2">
        <f>IF(A259="","",N(G259)-N(H259))</f>
        <v/>
      </c>
      <c r="J259">
        <f>IF(A259="","",IF(I259&lt;=0,0,MAX(0,Ajustes!$B$1-F259)))</f>
        <v/>
      </c>
      <c r="K259">
        <f>IF(A259="","",IF(I259&lt;=0,"Cobrada",IF(J259&gt;0,"Vencida",IF(H259&gt;0,"Cobro parcial","Pendiente"))))</f>
        <v/>
      </c>
    </row>
    <row r="260">
      <c r="D260" s="4" t="n"/>
      <c r="E260" s="5" t="n"/>
      <c r="F260" s="4">
        <f>IF(D260="","",D260+IF(E260="",Ajustes!$B$2,E260))</f>
        <v/>
      </c>
      <c r="G260" s="2" t="n"/>
      <c r="H260" s="2">
        <f>IF(A260="","",SUMIF(Cobros!$B$2:$B$501,A260,Cobros!$C$2:$C$501))</f>
        <v/>
      </c>
      <c r="I260" s="2">
        <f>IF(A260="","",N(G260)-N(H260))</f>
        <v/>
      </c>
      <c r="J260">
        <f>IF(A260="","",IF(I260&lt;=0,0,MAX(0,Ajustes!$B$1-F260)))</f>
        <v/>
      </c>
      <c r="K260">
        <f>IF(A260="","",IF(I260&lt;=0,"Cobrada",IF(J260&gt;0,"Vencida",IF(H260&gt;0,"Cobro parcial","Pendiente"))))</f>
        <v/>
      </c>
    </row>
    <row r="261">
      <c r="D261" s="4" t="n"/>
      <c r="E261" s="5" t="n"/>
      <c r="F261" s="4">
        <f>IF(D261="","",D261+IF(E261="",Ajustes!$B$2,E261))</f>
        <v/>
      </c>
      <c r="G261" s="2" t="n"/>
      <c r="H261" s="2">
        <f>IF(A261="","",SUMIF(Cobros!$B$2:$B$501,A261,Cobros!$C$2:$C$501))</f>
        <v/>
      </c>
      <c r="I261" s="2">
        <f>IF(A261="","",N(G261)-N(H261))</f>
        <v/>
      </c>
      <c r="J261">
        <f>IF(A261="","",IF(I261&lt;=0,0,MAX(0,Ajustes!$B$1-F261)))</f>
        <v/>
      </c>
      <c r="K261">
        <f>IF(A261="","",IF(I261&lt;=0,"Cobrada",IF(J261&gt;0,"Vencida",IF(H261&gt;0,"Cobro parcial","Pendiente"))))</f>
        <v/>
      </c>
    </row>
    <row r="262">
      <c r="D262" s="4" t="n"/>
      <c r="E262" s="5" t="n"/>
      <c r="F262" s="4">
        <f>IF(D262="","",D262+IF(E262="",Ajustes!$B$2,E262))</f>
        <v/>
      </c>
      <c r="G262" s="2" t="n"/>
      <c r="H262" s="2">
        <f>IF(A262="","",SUMIF(Cobros!$B$2:$B$501,A262,Cobros!$C$2:$C$501))</f>
        <v/>
      </c>
      <c r="I262" s="2">
        <f>IF(A262="","",N(G262)-N(H262))</f>
        <v/>
      </c>
      <c r="J262">
        <f>IF(A262="","",IF(I262&lt;=0,0,MAX(0,Ajustes!$B$1-F262)))</f>
        <v/>
      </c>
      <c r="K262">
        <f>IF(A262="","",IF(I262&lt;=0,"Cobrada",IF(J262&gt;0,"Vencida",IF(H262&gt;0,"Cobro parcial","Pendiente"))))</f>
        <v/>
      </c>
    </row>
    <row r="263">
      <c r="D263" s="4" t="n"/>
      <c r="E263" s="5" t="n"/>
      <c r="F263" s="4">
        <f>IF(D263="","",D263+IF(E263="",Ajustes!$B$2,E263))</f>
        <v/>
      </c>
      <c r="G263" s="2" t="n"/>
      <c r="H263" s="2">
        <f>IF(A263="","",SUMIF(Cobros!$B$2:$B$501,A263,Cobros!$C$2:$C$501))</f>
        <v/>
      </c>
      <c r="I263" s="2">
        <f>IF(A263="","",N(G263)-N(H263))</f>
        <v/>
      </c>
      <c r="J263">
        <f>IF(A263="","",IF(I263&lt;=0,0,MAX(0,Ajustes!$B$1-F263)))</f>
        <v/>
      </c>
      <c r="K263">
        <f>IF(A263="","",IF(I263&lt;=0,"Cobrada",IF(J263&gt;0,"Vencida",IF(H263&gt;0,"Cobro parcial","Pendiente"))))</f>
        <v/>
      </c>
    </row>
    <row r="264">
      <c r="D264" s="4" t="n"/>
      <c r="E264" s="5" t="n"/>
      <c r="F264" s="4">
        <f>IF(D264="","",D264+IF(E264="",Ajustes!$B$2,E264))</f>
        <v/>
      </c>
      <c r="G264" s="2" t="n"/>
      <c r="H264" s="2">
        <f>IF(A264="","",SUMIF(Cobros!$B$2:$B$501,A264,Cobros!$C$2:$C$501))</f>
        <v/>
      </c>
      <c r="I264" s="2">
        <f>IF(A264="","",N(G264)-N(H264))</f>
        <v/>
      </c>
      <c r="J264">
        <f>IF(A264="","",IF(I264&lt;=0,0,MAX(0,Ajustes!$B$1-F264)))</f>
        <v/>
      </c>
      <c r="K264">
        <f>IF(A264="","",IF(I264&lt;=0,"Cobrada",IF(J264&gt;0,"Vencida",IF(H264&gt;0,"Cobro parcial","Pendiente"))))</f>
        <v/>
      </c>
    </row>
    <row r="265">
      <c r="D265" s="4" t="n"/>
      <c r="E265" s="5" t="n"/>
      <c r="F265" s="4">
        <f>IF(D265="","",D265+IF(E265="",Ajustes!$B$2,E265))</f>
        <v/>
      </c>
      <c r="G265" s="2" t="n"/>
      <c r="H265" s="2">
        <f>IF(A265="","",SUMIF(Cobros!$B$2:$B$501,A265,Cobros!$C$2:$C$501))</f>
        <v/>
      </c>
      <c r="I265" s="2">
        <f>IF(A265="","",N(G265)-N(H265))</f>
        <v/>
      </c>
      <c r="J265">
        <f>IF(A265="","",IF(I265&lt;=0,0,MAX(0,Ajustes!$B$1-F265)))</f>
        <v/>
      </c>
      <c r="K265">
        <f>IF(A265="","",IF(I265&lt;=0,"Cobrada",IF(J265&gt;0,"Vencida",IF(H265&gt;0,"Cobro parcial","Pendiente"))))</f>
        <v/>
      </c>
    </row>
    <row r="266">
      <c r="D266" s="4" t="n"/>
      <c r="E266" s="5" t="n"/>
      <c r="F266" s="4">
        <f>IF(D266="","",D266+IF(E266="",Ajustes!$B$2,E266))</f>
        <v/>
      </c>
      <c r="G266" s="2" t="n"/>
      <c r="H266" s="2">
        <f>IF(A266="","",SUMIF(Cobros!$B$2:$B$501,A266,Cobros!$C$2:$C$501))</f>
        <v/>
      </c>
      <c r="I266" s="2">
        <f>IF(A266="","",N(G266)-N(H266))</f>
        <v/>
      </c>
      <c r="J266">
        <f>IF(A266="","",IF(I266&lt;=0,0,MAX(0,Ajustes!$B$1-F266)))</f>
        <v/>
      </c>
      <c r="K266">
        <f>IF(A266="","",IF(I266&lt;=0,"Cobrada",IF(J266&gt;0,"Vencida",IF(H266&gt;0,"Cobro parcial","Pendiente"))))</f>
        <v/>
      </c>
    </row>
    <row r="267">
      <c r="D267" s="4" t="n"/>
      <c r="E267" s="5" t="n"/>
      <c r="F267" s="4">
        <f>IF(D267="","",D267+IF(E267="",Ajustes!$B$2,E267))</f>
        <v/>
      </c>
      <c r="G267" s="2" t="n"/>
      <c r="H267" s="2">
        <f>IF(A267="","",SUMIF(Cobros!$B$2:$B$501,A267,Cobros!$C$2:$C$501))</f>
        <v/>
      </c>
      <c r="I267" s="2">
        <f>IF(A267="","",N(G267)-N(H267))</f>
        <v/>
      </c>
      <c r="J267">
        <f>IF(A267="","",IF(I267&lt;=0,0,MAX(0,Ajustes!$B$1-F267)))</f>
        <v/>
      </c>
      <c r="K267">
        <f>IF(A267="","",IF(I267&lt;=0,"Cobrada",IF(J267&gt;0,"Vencida",IF(H267&gt;0,"Cobro parcial","Pendiente"))))</f>
        <v/>
      </c>
    </row>
    <row r="268">
      <c r="D268" s="4" t="n"/>
      <c r="E268" s="5" t="n"/>
      <c r="F268" s="4">
        <f>IF(D268="","",D268+IF(E268="",Ajustes!$B$2,E268))</f>
        <v/>
      </c>
      <c r="G268" s="2" t="n"/>
      <c r="H268" s="2">
        <f>IF(A268="","",SUMIF(Cobros!$B$2:$B$501,A268,Cobros!$C$2:$C$501))</f>
        <v/>
      </c>
      <c r="I268" s="2">
        <f>IF(A268="","",N(G268)-N(H268))</f>
        <v/>
      </c>
      <c r="J268">
        <f>IF(A268="","",IF(I268&lt;=0,0,MAX(0,Ajustes!$B$1-F268)))</f>
        <v/>
      </c>
      <c r="K268">
        <f>IF(A268="","",IF(I268&lt;=0,"Cobrada",IF(J268&gt;0,"Vencida",IF(H268&gt;0,"Cobro parcial","Pendiente"))))</f>
        <v/>
      </c>
    </row>
    <row r="269">
      <c r="D269" s="4" t="n"/>
      <c r="E269" s="5" t="n"/>
      <c r="F269" s="4">
        <f>IF(D269="","",D269+IF(E269="",Ajustes!$B$2,E269))</f>
        <v/>
      </c>
      <c r="G269" s="2" t="n"/>
      <c r="H269" s="2">
        <f>IF(A269="","",SUMIF(Cobros!$B$2:$B$501,A269,Cobros!$C$2:$C$501))</f>
        <v/>
      </c>
      <c r="I269" s="2">
        <f>IF(A269="","",N(G269)-N(H269))</f>
        <v/>
      </c>
      <c r="J269">
        <f>IF(A269="","",IF(I269&lt;=0,0,MAX(0,Ajustes!$B$1-F269)))</f>
        <v/>
      </c>
      <c r="K269">
        <f>IF(A269="","",IF(I269&lt;=0,"Cobrada",IF(J269&gt;0,"Vencida",IF(H269&gt;0,"Cobro parcial","Pendiente"))))</f>
        <v/>
      </c>
    </row>
    <row r="270">
      <c r="D270" s="4" t="n"/>
      <c r="E270" s="5" t="n"/>
      <c r="F270" s="4">
        <f>IF(D270="","",D270+IF(E270="",Ajustes!$B$2,E270))</f>
        <v/>
      </c>
      <c r="G270" s="2" t="n"/>
      <c r="H270" s="2">
        <f>IF(A270="","",SUMIF(Cobros!$B$2:$B$501,A270,Cobros!$C$2:$C$501))</f>
        <v/>
      </c>
      <c r="I270" s="2">
        <f>IF(A270="","",N(G270)-N(H270))</f>
        <v/>
      </c>
      <c r="J270">
        <f>IF(A270="","",IF(I270&lt;=0,0,MAX(0,Ajustes!$B$1-F270)))</f>
        <v/>
      </c>
      <c r="K270">
        <f>IF(A270="","",IF(I270&lt;=0,"Cobrada",IF(J270&gt;0,"Vencida",IF(H270&gt;0,"Cobro parcial","Pendiente"))))</f>
        <v/>
      </c>
    </row>
    <row r="271">
      <c r="D271" s="4" t="n"/>
      <c r="E271" s="5" t="n"/>
      <c r="F271" s="4">
        <f>IF(D271="","",D271+IF(E271="",Ajustes!$B$2,E271))</f>
        <v/>
      </c>
      <c r="G271" s="2" t="n"/>
      <c r="H271" s="2">
        <f>IF(A271="","",SUMIF(Cobros!$B$2:$B$501,A271,Cobros!$C$2:$C$501))</f>
        <v/>
      </c>
      <c r="I271" s="2">
        <f>IF(A271="","",N(G271)-N(H271))</f>
        <v/>
      </c>
      <c r="J271">
        <f>IF(A271="","",IF(I271&lt;=0,0,MAX(0,Ajustes!$B$1-F271)))</f>
        <v/>
      </c>
      <c r="K271">
        <f>IF(A271="","",IF(I271&lt;=0,"Cobrada",IF(J271&gt;0,"Vencida",IF(H271&gt;0,"Cobro parcial","Pendiente"))))</f>
        <v/>
      </c>
    </row>
    <row r="272">
      <c r="D272" s="4" t="n"/>
      <c r="E272" s="5" t="n"/>
      <c r="F272" s="4">
        <f>IF(D272="","",D272+IF(E272="",Ajustes!$B$2,E272))</f>
        <v/>
      </c>
      <c r="G272" s="2" t="n"/>
      <c r="H272" s="2">
        <f>IF(A272="","",SUMIF(Cobros!$B$2:$B$501,A272,Cobros!$C$2:$C$501))</f>
        <v/>
      </c>
      <c r="I272" s="2">
        <f>IF(A272="","",N(G272)-N(H272))</f>
        <v/>
      </c>
      <c r="J272">
        <f>IF(A272="","",IF(I272&lt;=0,0,MAX(0,Ajustes!$B$1-F272)))</f>
        <v/>
      </c>
      <c r="K272">
        <f>IF(A272="","",IF(I272&lt;=0,"Cobrada",IF(J272&gt;0,"Vencida",IF(H272&gt;0,"Cobro parcial","Pendiente"))))</f>
        <v/>
      </c>
    </row>
    <row r="273">
      <c r="D273" s="4" t="n"/>
      <c r="E273" s="5" t="n"/>
      <c r="F273" s="4">
        <f>IF(D273="","",D273+IF(E273="",Ajustes!$B$2,E273))</f>
        <v/>
      </c>
      <c r="G273" s="2" t="n"/>
      <c r="H273" s="2">
        <f>IF(A273="","",SUMIF(Cobros!$B$2:$B$501,A273,Cobros!$C$2:$C$501))</f>
        <v/>
      </c>
      <c r="I273" s="2">
        <f>IF(A273="","",N(G273)-N(H273))</f>
        <v/>
      </c>
      <c r="J273">
        <f>IF(A273="","",IF(I273&lt;=0,0,MAX(0,Ajustes!$B$1-F273)))</f>
        <v/>
      </c>
      <c r="K273">
        <f>IF(A273="","",IF(I273&lt;=0,"Cobrada",IF(J273&gt;0,"Vencida",IF(H273&gt;0,"Cobro parcial","Pendiente"))))</f>
        <v/>
      </c>
    </row>
    <row r="274">
      <c r="D274" s="4" t="n"/>
      <c r="E274" s="5" t="n"/>
      <c r="F274" s="4">
        <f>IF(D274="","",D274+IF(E274="",Ajustes!$B$2,E274))</f>
        <v/>
      </c>
      <c r="G274" s="2" t="n"/>
      <c r="H274" s="2">
        <f>IF(A274="","",SUMIF(Cobros!$B$2:$B$501,A274,Cobros!$C$2:$C$501))</f>
        <v/>
      </c>
      <c r="I274" s="2">
        <f>IF(A274="","",N(G274)-N(H274))</f>
        <v/>
      </c>
      <c r="J274">
        <f>IF(A274="","",IF(I274&lt;=0,0,MAX(0,Ajustes!$B$1-F274)))</f>
        <v/>
      </c>
      <c r="K274">
        <f>IF(A274="","",IF(I274&lt;=0,"Cobrada",IF(J274&gt;0,"Vencida",IF(H274&gt;0,"Cobro parcial","Pendiente"))))</f>
        <v/>
      </c>
    </row>
    <row r="275">
      <c r="D275" s="4" t="n"/>
      <c r="E275" s="5" t="n"/>
      <c r="F275" s="4">
        <f>IF(D275="","",D275+IF(E275="",Ajustes!$B$2,E275))</f>
        <v/>
      </c>
      <c r="G275" s="2" t="n"/>
      <c r="H275" s="2">
        <f>IF(A275="","",SUMIF(Cobros!$B$2:$B$501,A275,Cobros!$C$2:$C$501))</f>
        <v/>
      </c>
      <c r="I275" s="2">
        <f>IF(A275="","",N(G275)-N(H275))</f>
        <v/>
      </c>
      <c r="J275">
        <f>IF(A275="","",IF(I275&lt;=0,0,MAX(0,Ajustes!$B$1-F275)))</f>
        <v/>
      </c>
      <c r="K275">
        <f>IF(A275="","",IF(I275&lt;=0,"Cobrada",IF(J275&gt;0,"Vencida",IF(H275&gt;0,"Cobro parcial","Pendiente"))))</f>
        <v/>
      </c>
    </row>
    <row r="276">
      <c r="D276" s="4" t="n"/>
      <c r="E276" s="5" t="n"/>
      <c r="F276" s="4">
        <f>IF(D276="","",D276+IF(E276="",Ajustes!$B$2,E276))</f>
        <v/>
      </c>
      <c r="G276" s="2" t="n"/>
      <c r="H276" s="2">
        <f>IF(A276="","",SUMIF(Cobros!$B$2:$B$501,A276,Cobros!$C$2:$C$501))</f>
        <v/>
      </c>
      <c r="I276" s="2">
        <f>IF(A276="","",N(G276)-N(H276))</f>
        <v/>
      </c>
      <c r="J276">
        <f>IF(A276="","",IF(I276&lt;=0,0,MAX(0,Ajustes!$B$1-F276)))</f>
        <v/>
      </c>
      <c r="K276">
        <f>IF(A276="","",IF(I276&lt;=0,"Cobrada",IF(J276&gt;0,"Vencida",IF(H276&gt;0,"Cobro parcial","Pendiente"))))</f>
        <v/>
      </c>
    </row>
    <row r="277">
      <c r="D277" s="4" t="n"/>
      <c r="E277" s="5" t="n"/>
      <c r="F277" s="4">
        <f>IF(D277="","",D277+IF(E277="",Ajustes!$B$2,E277))</f>
        <v/>
      </c>
      <c r="G277" s="2" t="n"/>
      <c r="H277" s="2">
        <f>IF(A277="","",SUMIF(Cobros!$B$2:$B$501,A277,Cobros!$C$2:$C$501))</f>
        <v/>
      </c>
      <c r="I277" s="2">
        <f>IF(A277="","",N(G277)-N(H277))</f>
        <v/>
      </c>
      <c r="J277">
        <f>IF(A277="","",IF(I277&lt;=0,0,MAX(0,Ajustes!$B$1-F277)))</f>
        <v/>
      </c>
      <c r="K277">
        <f>IF(A277="","",IF(I277&lt;=0,"Cobrada",IF(J277&gt;0,"Vencida",IF(H277&gt;0,"Cobro parcial","Pendiente"))))</f>
        <v/>
      </c>
    </row>
    <row r="278">
      <c r="D278" s="4" t="n"/>
      <c r="E278" s="5" t="n"/>
      <c r="F278" s="4">
        <f>IF(D278="","",D278+IF(E278="",Ajustes!$B$2,E278))</f>
        <v/>
      </c>
      <c r="G278" s="2" t="n"/>
      <c r="H278" s="2">
        <f>IF(A278="","",SUMIF(Cobros!$B$2:$B$501,A278,Cobros!$C$2:$C$501))</f>
        <v/>
      </c>
      <c r="I278" s="2">
        <f>IF(A278="","",N(G278)-N(H278))</f>
        <v/>
      </c>
      <c r="J278">
        <f>IF(A278="","",IF(I278&lt;=0,0,MAX(0,Ajustes!$B$1-F278)))</f>
        <v/>
      </c>
      <c r="K278">
        <f>IF(A278="","",IF(I278&lt;=0,"Cobrada",IF(J278&gt;0,"Vencida",IF(H278&gt;0,"Cobro parcial","Pendiente"))))</f>
        <v/>
      </c>
    </row>
    <row r="279">
      <c r="D279" s="4" t="n"/>
      <c r="E279" s="5" t="n"/>
      <c r="F279" s="4">
        <f>IF(D279="","",D279+IF(E279="",Ajustes!$B$2,E279))</f>
        <v/>
      </c>
      <c r="G279" s="2" t="n"/>
      <c r="H279" s="2">
        <f>IF(A279="","",SUMIF(Cobros!$B$2:$B$501,A279,Cobros!$C$2:$C$501))</f>
        <v/>
      </c>
      <c r="I279" s="2">
        <f>IF(A279="","",N(G279)-N(H279))</f>
        <v/>
      </c>
      <c r="J279">
        <f>IF(A279="","",IF(I279&lt;=0,0,MAX(0,Ajustes!$B$1-F279)))</f>
        <v/>
      </c>
      <c r="K279">
        <f>IF(A279="","",IF(I279&lt;=0,"Cobrada",IF(J279&gt;0,"Vencida",IF(H279&gt;0,"Cobro parcial","Pendiente"))))</f>
        <v/>
      </c>
    </row>
    <row r="280">
      <c r="D280" s="4" t="n"/>
      <c r="E280" s="5" t="n"/>
      <c r="F280" s="4">
        <f>IF(D280="","",D280+IF(E280="",Ajustes!$B$2,E280))</f>
        <v/>
      </c>
      <c r="G280" s="2" t="n"/>
      <c r="H280" s="2">
        <f>IF(A280="","",SUMIF(Cobros!$B$2:$B$501,A280,Cobros!$C$2:$C$501))</f>
        <v/>
      </c>
      <c r="I280" s="2">
        <f>IF(A280="","",N(G280)-N(H280))</f>
        <v/>
      </c>
      <c r="J280">
        <f>IF(A280="","",IF(I280&lt;=0,0,MAX(0,Ajustes!$B$1-F280)))</f>
        <v/>
      </c>
      <c r="K280">
        <f>IF(A280="","",IF(I280&lt;=0,"Cobrada",IF(J280&gt;0,"Vencida",IF(H280&gt;0,"Cobro parcial","Pendiente"))))</f>
        <v/>
      </c>
    </row>
    <row r="281">
      <c r="D281" s="4" t="n"/>
      <c r="E281" s="5" t="n"/>
      <c r="F281" s="4">
        <f>IF(D281="","",D281+IF(E281="",Ajustes!$B$2,E281))</f>
        <v/>
      </c>
      <c r="G281" s="2" t="n"/>
      <c r="H281" s="2">
        <f>IF(A281="","",SUMIF(Cobros!$B$2:$B$501,A281,Cobros!$C$2:$C$501))</f>
        <v/>
      </c>
      <c r="I281" s="2">
        <f>IF(A281="","",N(G281)-N(H281))</f>
        <v/>
      </c>
      <c r="J281">
        <f>IF(A281="","",IF(I281&lt;=0,0,MAX(0,Ajustes!$B$1-F281)))</f>
        <v/>
      </c>
      <c r="K281">
        <f>IF(A281="","",IF(I281&lt;=0,"Cobrada",IF(J281&gt;0,"Vencida",IF(H281&gt;0,"Cobro parcial","Pendiente"))))</f>
        <v/>
      </c>
    </row>
    <row r="282">
      <c r="D282" s="4" t="n"/>
      <c r="E282" s="5" t="n"/>
      <c r="F282" s="4">
        <f>IF(D282="","",D282+IF(E282="",Ajustes!$B$2,E282))</f>
        <v/>
      </c>
      <c r="G282" s="2" t="n"/>
      <c r="H282" s="2">
        <f>IF(A282="","",SUMIF(Cobros!$B$2:$B$501,A282,Cobros!$C$2:$C$501))</f>
        <v/>
      </c>
      <c r="I282" s="2">
        <f>IF(A282="","",N(G282)-N(H282))</f>
        <v/>
      </c>
      <c r="J282">
        <f>IF(A282="","",IF(I282&lt;=0,0,MAX(0,Ajustes!$B$1-F282)))</f>
        <v/>
      </c>
      <c r="K282">
        <f>IF(A282="","",IF(I282&lt;=0,"Cobrada",IF(J282&gt;0,"Vencida",IF(H282&gt;0,"Cobro parcial","Pendiente"))))</f>
        <v/>
      </c>
    </row>
    <row r="283">
      <c r="D283" s="4" t="n"/>
      <c r="E283" s="5" t="n"/>
      <c r="F283" s="4">
        <f>IF(D283="","",D283+IF(E283="",Ajustes!$B$2,E283))</f>
        <v/>
      </c>
      <c r="G283" s="2" t="n"/>
      <c r="H283" s="2">
        <f>IF(A283="","",SUMIF(Cobros!$B$2:$B$501,A283,Cobros!$C$2:$C$501))</f>
        <v/>
      </c>
      <c r="I283" s="2">
        <f>IF(A283="","",N(G283)-N(H283))</f>
        <v/>
      </c>
      <c r="J283">
        <f>IF(A283="","",IF(I283&lt;=0,0,MAX(0,Ajustes!$B$1-F283)))</f>
        <v/>
      </c>
      <c r="K283">
        <f>IF(A283="","",IF(I283&lt;=0,"Cobrada",IF(J283&gt;0,"Vencida",IF(H283&gt;0,"Cobro parcial","Pendiente"))))</f>
        <v/>
      </c>
    </row>
    <row r="284">
      <c r="D284" s="4" t="n"/>
      <c r="E284" s="5" t="n"/>
      <c r="F284" s="4">
        <f>IF(D284="","",D284+IF(E284="",Ajustes!$B$2,E284))</f>
        <v/>
      </c>
      <c r="G284" s="2" t="n"/>
      <c r="H284" s="2">
        <f>IF(A284="","",SUMIF(Cobros!$B$2:$B$501,A284,Cobros!$C$2:$C$501))</f>
        <v/>
      </c>
      <c r="I284" s="2">
        <f>IF(A284="","",N(G284)-N(H284))</f>
        <v/>
      </c>
      <c r="J284">
        <f>IF(A284="","",IF(I284&lt;=0,0,MAX(0,Ajustes!$B$1-F284)))</f>
        <v/>
      </c>
      <c r="K284">
        <f>IF(A284="","",IF(I284&lt;=0,"Cobrada",IF(J284&gt;0,"Vencida",IF(H284&gt;0,"Cobro parcial","Pendiente"))))</f>
        <v/>
      </c>
    </row>
    <row r="285">
      <c r="D285" s="4" t="n"/>
      <c r="E285" s="5" t="n"/>
      <c r="F285" s="4">
        <f>IF(D285="","",D285+IF(E285="",Ajustes!$B$2,E285))</f>
        <v/>
      </c>
      <c r="G285" s="2" t="n"/>
      <c r="H285" s="2">
        <f>IF(A285="","",SUMIF(Cobros!$B$2:$B$501,A285,Cobros!$C$2:$C$501))</f>
        <v/>
      </c>
      <c r="I285" s="2">
        <f>IF(A285="","",N(G285)-N(H285))</f>
        <v/>
      </c>
      <c r="J285">
        <f>IF(A285="","",IF(I285&lt;=0,0,MAX(0,Ajustes!$B$1-F285)))</f>
        <v/>
      </c>
      <c r="K285">
        <f>IF(A285="","",IF(I285&lt;=0,"Cobrada",IF(J285&gt;0,"Vencida",IF(H285&gt;0,"Cobro parcial","Pendiente"))))</f>
        <v/>
      </c>
    </row>
    <row r="286">
      <c r="D286" s="4" t="n"/>
      <c r="E286" s="5" t="n"/>
      <c r="F286" s="4">
        <f>IF(D286="","",D286+IF(E286="",Ajustes!$B$2,E286))</f>
        <v/>
      </c>
      <c r="G286" s="2" t="n"/>
      <c r="H286" s="2">
        <f>IF(A286="","",SUMIF(Cobros!$B$2:$B$501,A286,Cobros!$C$2:$C$501))</f>
        <v/>
      </c>
      <c r="I286" s="2">
        <f>IF(A286="","",N(G286)-N(H286))</f>
        <v/>
      </c>
      <c r="J286">
        <f>IF(A286="","",IF(I286&lt;=0,0,MAX(0,Ajustes!$B$1-F286)))</f>
        <v/>
      </c>
      <c r="K286">
        <f>IF(A286="","",IF(I286&lt;=0,"Cobrada",IF(J286&gt;0,"Vencida",IF(H286&gt;0,"Cobro parcial","Pendiente"))))</f>
        <v/>
      </c>
    </row>
    <row r="287">
      <c r="D287" s="4" t="n"/>
      <c r="E287" s="5" t="n"/>
      <c r="F287" s="4">
        <f>IF(D287="","",D287+IF(E287="",Ajustes!$B$2,E287))</f>
        <v/>
      </c>
      <c r="G287" s="2" t="n"/>
      <c r="H287" s="2">
        <f>IF(A287="","",SUMIF(Cobros!$B$2:$B$501,A287,Cobros!$C$2:$C$501))</f>
        <v/>
      </c>
      <c r="I287" s="2">
        <f>IF(A287="","",N(G287)-N(H287))</f>
        <v/>
      </c>
      <c r="J287">
        <f>IF(A287="","",IF(I287&lt;=0,0,MAX(0,Ajustes!$B$1-F287)))</f>
        <v/>
      </c>
      <c r="K287">
        <f>IF(A287="","",IF(I287&lt;=0,"Cobrada",IF(J287&gt;0,"Vencida",IF(H287&gt;0,"Cobro parcial","Pendiente"))))</f>
        <v/>
      </c>
    </row>
    <row r="288">
      <c r="D288" s="4" t="n"/>
      <c r="E288" s="5" t="n"/>
      <c r="F288" s="4">
        <f>IF(D288="","",D288+IF(E288="",Ajustes!$B$2,E288))</f>
        <v/>
      </c>
      <c r="G288" s="2" t="n"/>
      <c r="H288" s="2">
        <f>IF(A288="","",SUMIF(Cobros!$B$2:$B$501,A288,Cobros!$C$2:$C$501))</f>
        <v/>
      </c>
      <c r="I288" s="2">
        <f>IF(A288="","",N(G288)-N(H288))</f>
        <v/>
      </c>
      <c r="J288">
        <f>IF(A288="","",IF(I288&lt;=0,0,MAX(0,Ajustes!$B$1-F288)))</f>
        <v/>
      </c>
      <c r="K288">
        <f>IF(A288="","",IF(I288&lt;=0,"Cobrada",IF(J288&gt;0,"Vencida",IF(H288&gt;0,"Cobro parcial","Pendiente"))))</f>
        <v/>
      </c>
    </row>
    <row r="289">
      <c r="D289" s="4" t="n"/>
      <c r="E289" s="5" t="n"/>
      <c r="F289" s="4">
        <f>IF(D289="","",D289+IF(E289="",Ajustes!$B$2,E289))</f>
        <v/>
      </c>
      <c r="G289" s="2" t="n"/>
      <c r="H289" s="2">
        <f>IF(A289="","",SUMIF(Cobros!$B$2:$B$501,A289,Cobros!$C$2:$C$501))</f>
        <v/>
      </c>
      <c r="I289" s="2">
        <f>IF(A289="","",N(G289)-N(H289))</f>
        <v/>
      </c>
      <c r="J289">
        <f>IF(A289="","",IF(I289&lt;=0,0,MAX(0,Ajustes!$B$1-F289)))</f>
        <v/>
      </c>
      <c r="K289">
        <f>IF(A289="","",IF(I289&lt;=0,"Cobrada",IF(J289&gt;0,"Vencida",IF(H289&gt;0,"Cobro parcial","Pendiente"))))</f>
        <v/>
      </c>
    </row>
    <row r="290">
      <c r="D290" s="4" t="n"/>
      <c r="E290" s="5" t="n"/>
      <c r="F290" s="4">
        <f>IF(D290="","",D290+IF(E290="",Ajustes!$B$2,E290))</f>
        <v/>
      </c>
      <c r="G290" s="2" t="n"/>
      <c r="H290" s="2">
        <f>IF(A290="","",SUMIF(Cobros!$B$2:$B$501,A290,Cobros!$C$2:$C$501))</f>
        <v/>
      </c>
      <c r="I290" s="2">
        <f>IF(A290="","",N(G290)-N(H290))</f>
        <v/>
      </c>
      <c r="J290">
        <f>IF(A290="","",IF(I290&lt;=0,0,MAX(0,Ajustes!$B$1-F290)))</f>
        <v/>
      </c>
      <c r="K290">
        <f>IF(A290="","",IF(I290&lt;=0,"Cobrada",IF(J290&gt;0,"Vencida",IF(H290&gt;0,"Cobro parcial","Pendiente"))))</f>
        <v/>
      </c>
    </row>
    <row r="291">
      <c r="D291" s="4" t="n"/>
      <c r="E291" s="5" t="n"/>
      <c r="F291" s="4">
        <f>IF(D291="","",D291+IF(E291="",Ajustes!$B$2,E291))</f>
        <v/>
      </c>
      <c r="G291" s="2" t="n"/>
      <c r="H291" s="2">
        <f>IF(A291="","",SUMIF(Cobros!$B$2:$B$501,A291,Cobros!$C$2:$C$501))</f>
        <v/>
      </c>
      <c r="I291" s="2">
        <f>IF(A291="","",N(G291)-N(H291))</f>
        <v/>
      </c>
      <c r="J291">
        <f>IF(A291="","",IF(I291&lt;=0,0,MAX(0,Ajustes!$B$1-F291)))</f>
        <v/>
      </c>
      <c r="K291">
        <f>IF(A291="","",IF(I291&lt;=0,"Cobrada",IF(J291&gt;0,"Vencida",IF(H291&gt;0,"Cobro parcial","Pendiente"))))</f>
        <v/>
      </c>
    </row>
    <row r="292">
      <c r="D292" s="4" t="n"/>
      <c r="E292" s="5" t="n"/>
      <c r="F292" s="4">
        <f>IF(D292="","",D292+IF(E292="",Ajustes!$B$2,E292))</f>
        <v/>
      </c>
      <c r="G292" s="2" t="n"/>
      <c r="H292" s="2">
        <f>IF(A292="","",SUMIF(Cobros!$B$2:$B$501,A292,Cobros!$C$2:$C$501))</f>
        <v/>
      </c>
      <c r="I292" s="2">
        <f>IF(A292="","",N(G292)-N(H292))</f>
        <v/>
      </c>
      <c r="J292">
        <f>IF(A292="","",IF(I292&lt;=0,0,MAX(0,Ajustes!$B$1-F292)))</f>
        <v/>
      </c>
      <c r="K292">
        <f>IF(A292="","",IF(I292&lt;=0,"Cobrada",IF(J292&gt;0,"Vencida",IF(H292&gt;0,"Cobro parcial","Pendiente"))))</f>
        <v/>
      </c>
    </row>
    <row r="293">
      <c r="D293" s="4" t="n"/>
      <c r="E293" s="5" t="n"/>
      <c r="F293" s="4">
        <f>IF(D293="","",D293+IF(E293="",Ajustes!$B$2,E293))</f>
        <v/>
      </c>
      <c r="G293" s="2" t="n"/>
      <c r="H293" s="2">
        <f>IF(A293="","",SUMIF(Cobros!$B$2:$B$501,A293,Cobros!$C$2:$C$501))</f>
        <v/>
      </c>
      <c r="I293" s="2">
        <f>IF(A293="","",N(G293)-N(H293))</f>
        <v/>
      </c>
      <c r="J293">
        <f>IF(A293="","",IF(I293&lt;=0,0,MAX(0,Ajustes!$B$1-F293)))</f>
        <v/>
      </c>
      <c r="K293">
        <f>IF(A293="","",IF(I293&lt;=0,"Cobrada",IF(J293&gt;0,"Vencida",IF(H293&gt;0,"Cobro parcial","Pendiente"))))</f>
        <v/>
      </c>
    </row>
    <row r="294">
      <c r="D294" s="4" t="n"/>
      <c r="E294" s="5" t="n"/>
      <c r="F294" s="4">
        <f>IF(D294="","",D294+IF(E294="",Ajustes!$B$2,E294))</f>
        <v/>
      </c>
      <c r="G294" s="2" t="n"/>
      <c r="H294" s="2">
        <f>IF(A294="","",SUMIF(Cobros!$B$2:$B$501,A294,Cobros!$C$2:$C$501))</f>
        <v/>
      </c>
      <c r="I294" s="2">
        <f>IF(A294="","",N(G294)-N(H294))</f>
        <v/>
      </c>
      <c r="J294">
        <f>IF(A294="","",IF(I294&lt;=0,0,MAX(0,Ajustes!$B$1-F294)))</f>
        <v/>
      </c>
      <c r="K294">
        <f>IF(A294="","",IF(I294&lt;=0,"Cobrada",IF(J294&gt;0,"Vencida",IF(H294&gt;0,"Cobro parcial","Pendiente"))))</f>
        <v/>
      </c>
    </row>
    <row r="295">
      <c r="D295" s="4" t="n"/>
      <c r="E295" s="5" t="n"/>
      <c r="F295" s="4">
        <f>IF(D295="","",D295+IF(E295="",Ajustes!$B$2,E295))</f>
        <v/>
      </c>
      <c r="G295" s="2" t="n"/>
      <c r="H295" s="2">
        <f>IF(A295="","",SUMIF(Cobros!$B$2:$B$501,A295,Cobros!$C$2:$C$501))</f>
        <v/>
      </c>
      <c r="I295" s="2">
        <f>IF(A295="","",N(G295)-N(H295))</f>
        <v/>
      </c>
      <c r="J295">
        <f>IF(A295="","",IF(I295&lt;=0,0,MAX(0,Ajustes!$B$1-F295)))</f>
        <v/>
      </c>
      <c r="K295">
        <f>IF(A295="","",IF(I295&lt;=0,"Cobrada",IF(J295&gt;0,"Vencida",IF(H295&gt;0,"Cobro parcial","Pendiente"))))</f>
        <v/>
      </c>
    </row>
    <row r="296">
      <c r="D296" s="4" t="n"/>
      <c r="E296" s="5" t="n"/>
      <c r="F296" s="4">
        <f>IF(D296="","",D296+IF(E296="",Ajustes!$B$2,E296))</f>
        <v/>
      </c>
      <c r="G296" s="2" t="n"/>
      <c r="H296" s="2">
        <f>IF(A296="","",SUMIF(Cobros!$B$2:$B$501,A296,Cobros!$C$2:$C$501))</f>
        <v/>
      </c>
      <c r="I296" s="2">
        <f>IF(A296="","",N(G296)-N(H296))</f>
        <v/>
      </c>
      <c r="J296">
        <f>IF(A296="","",IF(I296&lt;=0,0,MAX(0,Ajustes!$B$1-F296)))</f>
        <v/>
      </c>
      <c r="K296">
        <f>IF(A296="","",IF(I296&lt;=0,"Cobrada",IF(J296&gt;0,"Vencida",IF(H296&gt;0,"Cobro parcial","Pendiente"))))</f>
        <v/>
      </c>
    </row>
    <row r="297">
      <c r="D297" s="4" t="n"/>
      <c r="E297" s="5" t="n"/>
      <c r="F297" s="4">
        <f>IF(D297="","",D297+IF(E297="",Ajustes!$B$2,E297))</f>
        <v/>
      </c>
      <c r="G297" s="2" t="n"/>
      <c r="H297" s="2">
        <f>IF(A297="","",SUMIF(Cobros!$B$2:$B$501,A297,Cobros!$C$2:$C$501))</f>
        <v/>
      </c>
      <c r="I297" s="2">
        <f>IF(A297="","",N(G297)-N(H297))</f>
        <v/>
      </c>
      <c r="J297">
        <f>IF(A297="","",IF(I297&lt;=0,0,MAX(0,Ajustes!$B$1-F297)))</f>
        <v/>
      </c>
      <c r="K297">
        <f>IF(A297="","",IF(I297&lt;=0,"Cobrada",IF(J297&gt;0,"Vencida",IF(H297&gt;0,"Cobro parcial","Pendiente"))))</f>
        <v/>
      </c>
    </row>
    <row r="298">
      <c r="D298" s="4" t="n"/>
      <c r="E298" s="5" t="n"/>
      <c r="F298" s="4">
        <f>IF(D298="","",D298+IF(E298="",Ajustes!$B$2,E298))</f>
        <v/>
      </c>
      <c r="G298" s="2" t="n"/>
      <c r="H298" s="2">
        <f>IF(A298="","",SUMIF(Cobros!$B$2:$B$501,A298,Cobros!$C$2:$C$501))</f>
        <v/>
      </c>
      <c r="I298" s="2">
        <f>IF(A298="","",N(G298)-N(H298))</f>
        <v/>
      </c>
      <c r="J298">
        <f>IF(A298="","",IF(I298&lt;=0,0,MAX(0,Ajustes!$B$1-F298)))</f>
        <v/>
      </c>
      <c r="K298">
        <f>IF(A298="","",IF(I298&lt;=0,"Cobrada",IF(J298&gt;0,"Vencida",IF(H298&gt;0,"Cobro parcial","Pendiente"))))</f>
        <v/>
      </c>
    </row>
    <row r="299">
      <c r="D299" s="4" t="n"/>
      <c r="E299" s="5" t="n"/>
      <c r="F299" s="4">
        <f>IF(D299="","",D299+IF(E299="",Ajustes!$B$2,E299))</f>
        <v/>
      </c>
      <c r="G299" s="2" t="n"/>
      <c r="H299" s="2">
        <f>IF(A299="","",SUMIF(Cobros!$B$2:$B$501,A299,Cobros!$C$2:$C$501))</f>
        <v/>
      </c>
      <c r="I299" s="2">
        <f>IF(A299="","",N(G299)-N(H299))</f>
        <v/>
      </c>
      <c r="J299">
        <f>IF(A299="","",IF(I299&lt;=0,0,MAX(0,Ajustes!$B$1-F299)))</f>
        <v/>
      </c>
      <c r="K299">
        <f>IF(A299="","",IF(I299&lt;=0,"Cobrada",IF(J299&gt;0,"Vencida",IF(H299&gt;0,"Cobro parcial","Pendiente"))))</f>
        <v/>
      </c>
    </row>
    <row r="300">
      <c r="D300" s="4" t="n"/>
      <c r="E300" s="5" t="n"/>
      <c r="F300" s="4">
        <f>IF(D300="","",D300+IF(E300="",Ajustes!$B$2,E300))</f>
        <v/>
      </c>
      <c r="G300" s="2" t="n"/>
      <c r="H300" s="2">
        <f>IF(A300="","",SUMIF(Cobros!$B$2:$B$501,A300,Cobros!$C$2:$C$501))</f>
        <v/>
      </c>
      <c r="I300" s="2">
        <f>IF(A300="","",N(G300)-N(H300))</f>
        <v/>
      </c>
      <c r="J300">
        <f>IF(A300="","",IF(I300&lt;=0,0,MAX(0,Ajustes!$B$1-F300)))</f>
        <v/>
      </c>
      <c r="K300">
        <f>IF(A300="","",IF(I300&lt;=0,"Cobrada",IF(J300&gt;0,"Vencida",IF(H300&gt;0,"Cobro parcial","Pendiente"))))</f>
        <v/>
      </c>
    </row>
    <row r="301">
      <c r="D301" s="4" t="n"/>
      <c r="E301" s="5" t="n"/>
      <c r="F301" s="4">
        <f>IF(D301="","",D301+IF(E301="",Ajustes!$B$2,E301))</f>
        <v/>
      </c>
      <c r="G301" s="2" t="n"/>
      <c r="H301" s="2">
        <f>IF(A301="","",SUMIF(Cobros!$B$2:$B$501,A301,Cobros!$C$2:$C$501))</f>
        <v/>
      </c>
      <c r="I301" s="2">
        <f>IF(A301="","",N(G301)-N(H301))</f>
        <v/>
      </c>
      <c r="J301">
        <f>IF(A301="","",IF(I301&lt;=0,0,MAX(0,Ajustes!$B$1-F301)))</f>
        <v/>
      </c>
      <c r="K301">
        <f>IF(A301="","",IF(I301&lt;=0,"Cobrada",IF(J301&gt;0,"Vencida",IF(H301&gt;0,"Cobro parcial","Pendiente"))))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8" customWidth="1" min="4" max="4"/>
    <col width="26" customWidth="1" min="5" max="5"/>
    <col width="30" customWidth="1" min="6" max="6"/>
  </cols>
  <sheetData>
    <row r="1">
      <c r="A1" s="3" t="inlineStr">
        <is>
          <t>fecha_de_cobro</t>
        </is>
      </c>
      <c r="B1" s="3" t="inlineStr">
        <is>
          <t>factura_n</t>
        </is>
      </c>
      <c r="C1" s="3" t="inlineStr">
        <is>
          <t>importe</t>
        </is>
      </c>
      <c r="D1" s="3" t="inlineStr">
        <is>
          <t>forma_de_pago</t>
        </is>
      </c>
      <c r="E1" s="3" t="inlineStr">
        <is>
          <t>cliente</t>
        </is>
      </c>
      <c r="F1" s="3" t="inlineStr">
        <is>
          <t>nota</t>
        </is>
      </c>
    </row>
    <row r="2">
      <c r="A2" s="4" t="n">
        <v>46233</v>
      </c>
      <c r="B2" t="inlineStr">
        <is>
          <t>2026/041</t>
        </is>
      </c>
      <c r="C2" s="2" t="n">
        <v>1210</v>
      </c>
      <c r="D2" t="inlineStr">
        <is>
          <t>transferencia</t>
        </is>
      </c>
      <c r="E2">
        <f>IF(B2="","",IFERROR(INDEX(Facturas!$B$2:$B$301,MATCH(B2,Facturas!$A$2:$A$301,0)),"factura no encontrada"))</f>
        <v/>
      </c>
      <c r="F2" t="inlineStr"/>
    </row>
    <row r="3">
      <c r="A3" s="4" t="n">
        <v>46267</v>
      </c>
      <c r="B3" t="inlineStr">
        <is>
          <t>2026/048</t>
        </is>
      </c>
      <c r="C3" s="2" t="n">
        <v>1210</v>
      </c>
      <c r="D3" t="inlineStr">
        <is>
          <t>transferencia</t>
        </is>
      </c>
      <c r="E3">
        <f>IF(B3="","",IFERROR(INDEX(Facturas!$B$2:$B$301,MATCH(B3,Facturas!$A$2:$A$301,0)),"factura no encontrada"))</f>
        <v/>
      </c>
      <c r="F3" t="inlineStr"/>
    </row>
    <row r="4">
      <c r="A4" s="4" t="n">
        <v>46277</v>
      </c>
      <c r="B4" t="inlineStr">
        <is>
          <t>2026/044</t>
        </is>
      </c>
      <c r="C4" s="2" t="n">
        <v>1815</v>
      </c>
      <c r="D4" t="inlineStr">
        <is>
          <t>transferencia</t>
        </is>
      </c>
      <c r="E4">
        <f>IF(B4="","",IFERROR(INDEX(Facturas!$B$2:$B$301,MATCH(B4,Facturas!$A$2:$A$301,0)),"factura no encontrada"))</f>
        <v/>
      </c>
      <c r="F4" t="inlineStr">
        <is>
          <t>Primera mitad</t>
        </is>
      </c>
    </row>
    <row r="5">
      <c r="A5" s="4" t="n">
        <v>46285</v>
      </c>
      <c r="B5" t="inlineStr">
        <is>
          <t>2026/050</t>
        </is>
      </c>
      <c r="C5" s="2" t="n">
        <v>726</v>
      </c>
      <c r="D5" t="inlineStr">
        <is>
          <t>Bizum</t>
        </is>
      </c>
      <c r="E5">
        <f>IF(B5="","",IFERROR(INDEX(Facturas!$B$2:$B$301,MATCH(B5,Facturas!$A$2:$A$301,0)),"factura no encontrada"))</f>
        <v/>
      </c>
      <c r="F5" t="inlineStr">
        <is>
          <t>Pagada con 16 días de retraso</t>
        </is>
      </c>
    </row>
    <row r="6">
      <c r="A6" s="4" t="n">
        <v>46300</v>
      </c>
      <c r="B6" t="inlineStr">
        <is>
          <t>2026/053</t>
        </is>
      </c>
      <c r="C6" s="2" t="n">
        <v>2000</v>
      </c>
      <c r="D6" t="inlineStr">
        <is>
          <t>transferencia</t>
        </is>
      </c>
      <c r="E6">
        <f>IF(B6="","",IFERROR(INDEX(Facturas!$B$2:$B$301,MATCH(B6,Facturas!$A$2:$A$301,0)),"factura no encontrada"))</f>
        <v/>
      </c>
      <c r="F6" t="inlineStr">
        <is>
          <t>A cuenta</t>
        </is>
      </c>
    </row>
    <row r="7">
      <c r="A7" s="4" t="n"/>
      <c r="C7" s="2" t="n"/>
      <c r="E7">
        <f>IF(B7="","",IFERROR(INDEX(Facturas!$B$2:$B$301,MATCH(B7,Facturas!$A$2:$A$301,0)),"factura no encontrada"))</f>
        <v/>
      </c>
    </row>
    <row r="8">
      <c r="A8" s="4" t="n"/>
      <c r="C8" s="2" t="n"/>
      <c r="E8">
        <f>IF(B8="","",IFERROR(INDEX(Facturas!$B$2:$B$301,MATCH(B8,Facturas!$A$2:$A$301,0)),"factura no encontrada"))</f>
        <v/>
      </c>
    </row>
    <row r="9">
      <c r="A9" s="4" t="n"/>
      <c r="C9" s="2" t="n"/>
      <c r="E9">
        <f>IF(B9="","",IFERROR(INDEX(Facturas!$B$2:$B$301,MATCH(B9,Facturas!$A$2:$A$301,0)),"factura no encontrada"))</f>
        <v/>
      </c>
    </row>
    <row r="10">
      <c r="A10" s="4" t="n"/>
      <c r="C10" s="2" t="n"/>
      <c r="E10">
        <f>IF(B10="","",IFERROR(INDEX(Facturas!$B$2:$B$301,MATCH(B10,Facturas!$A$2:$A$301,0)),"factura no encontrada"))</f>
        <v/>
      </c>
    </row>
    <row r="11">
      <c r="A11" s="4" t="n"/>
      <c r="C11" s="2" t="n"/>
      <c r="E11">
        <f>IF(B11="","",IFERROR(INDEX(Facturas!$B$2:$B$301,MATCH(B11,Facturas!$A$2:$A$301,0)),"factura no encontrada"))</f>
        <v/>
      </c>
    </row>
    <row r="12">
      <c r="A12" s="4" t="n"/>
      <c r="C12" s="2" t="n"/>
      <c r="E12">
        <f>IF(B12="","",IFERROR(INDEX(Facturas!$B$2:$B$301,MATCH(B12,Facturas!$A$2:$A$301,0)),"factura no encontrada"))</f>
        <v/>
      </c>
    </row>
    <row r="13">
      <c r="A13" s="4" t="n"/>
      <c r="C13" s="2" t="n"/>
      <c r="E13">
        <f>IF(B13="","",IFERROR(INDEX(Facturas!$B$2:$B$301,MATCH(B13,Facturas!$A$2:$A$301,0)),"factura no encontrada"))</f>
        <v/>
      </c>
    </row>
    <row r="14">
      <c r="A14" s="4" t="n"/>
      <c r="C14" s="2" t="n"/>
      <c r="E14">
        <f>IF(B14="","",IFERROR(INDEX(Facturas!$B$2:$B$301,MATCH(B14,Facturas!$A$2:$A$301,0)),"factura no encontrada"))</f>
        <v/>
      </c>
    </row>
    <row r="15">
      <c r="A15" s="4" t="n"/>
      <c r="C15" s="2" t="n"/>
      <c r="E15">
        <f>IF(B15="","",IFERROR(INDEX(Facturas!$B$2:$B$301,MATCH(B15,Facturas!$A$2:$A$301,0)),"factura no encontrada"))</f>
        <v/>
      </c>
    </row>
    <row r="16">
      <c r="A16" s="4" t="n"/>
      <c r="C16" s="2" t="n"/>
      <c r="E16">
        <f>IF(B16="","",IFERROR(INDEX(Facturas!$B$2:$B$301,MATCH(B16,Facturas!$A$2:$A$301,0)),"factura no encontrada"))</f>
        <v/>
      </c>
    </row>
    <row r="17">
      <c r="A17" s="4" t="n"/>
      <c r="C17" s="2" t="n"/>
      <c r="E17">
        <f>IF(B17="","",IFERROR(INDEX(Facturas!$B$2:$B$301,MATCH(B17,Facturas!$A$2:$A$301,0)),"factura no encontrada"))</f>
        <v/>
      </c>
    </row>
    <row r="18">
      <c r="A18" s="4" t="n"/>
      <c r="C18" s="2" t="n"/>
      <c r="E18">
        <f>IF(B18="","",IFERROR(INDEX(Facturas!$B$2:$B$301,MATCH(B18,Facturas!$A$2:$A$301,0)),"factura no encontrada"))</f>
        <v/>
      </c>
    </row>
    <row r="19">
      <c r="A19" s="4" t="n"/>
      <c r="C19" s="2" t="n"/>
      <c r="E19">
        <f>IF(B19="","",IFERROR(INDEX(Facturas!$B$2:$B$301,MATCH(B19,Facturas!$A$2:$A$301,0)),"factura no encontrada"))</f>
        <v/>
      </c>
    </row>
    <row r="20">
      <c r="A20" s="4" t="n"/>
      <c r="C20" s="2" t="n"/>
      <c r="E20">
        <f>IF(B20="","",IFERROR(INDEX(Facturas!$B$2:$B$301,MATCH(B20,Facturas!$A$2:$A$301,0)),"factura no encontrada"))</f>
        <v/>
      </c>
    </row>
    <row r="21">
      <c r="A21" s="4" t="n"/>
      <c r="C21" s="2" t="n"/>
      <c r="E21">
        <f>IF(B21="","",IFERROR(INDEX(Facturas!$B$2:$B$301,MATCH(B21,Facturas!$A$2:$A$301,0)),"factura no encontrada"))</f>
        <v/>
      </c>
    </row>
    <row r="22">
      <c r="A22" s="4" t="n"/>
      <c r="C22" s="2" t="n"/>
      <c r="E22">
        <f>IF(B22="","",IFERROR(INDEX(Facturas!$B$2:$B$301,MATCH(B22,Facturas!$A$2:$A$301,0)),"factura no encontrada"))</f>
        <v/>
      </c>
    </row>
    <row r="23">
      <c r="A23" s="4" t="n"/>
      <c r="C23" s="2" t="n"/>
      <c r="E23">
        <f>IF(B23="","",IFERROR(INDEX(Facturas!$B$2:$B$301,MATCH(B23,Facturas!$A$2:$A$301,0)),"factura no encontrada"))</f>
        <v/>
      </c>
    </row>
    <row r="24">
      <c r="A24" s="4" t="n"/>
      <c r="C24" s="2" t="n"/>
      <c r="E24">
        <f>IF(B24="","",IFERROR(INDEX(Facturas!$B$2:$B$301,MATCH(B24,Facturas!$A$2:$A$301,0)),"factura no encontrada"))</f>
        <v/>
      </c>
    </row>
    <row r="25">
      <c r="A25" s="4" t="n"/>
      <c r="C25" s="2" t="n"/>
      <c r="E25">
        <f>IF(B25="","",IFERROR(INDEX(Facturas!$B$2:$B$301,MATCH(B25,Facturas!$A$2:$A$301,0)),"factura no encontrada"))</f>
        <v/>
      </c>
    </row>
    <row r="26">
      <c r="A26" s="4" t="n"/>
      <c r="C26" s="2" t="n"/>
      <c r="E26">
        <f>IF(B26="","",IFERROR(INDEX(Facturas!$B$2:$B$301,MATCH(B26,Facturas!$A$2:$A$301,0)),"factura no encontrada"))</f>
        <v/>
      </c>
    </row>
    <row r="27">
      <c r="A27" s="4" t="n"/>
      <c r="C27" s="2" t="n"/>
      <c r="E27">
        <f>IF(B27="","",IFERROR(INDEX(Facturas!$B$2:$B$301,MATCH(B27,Facturas!$A$2:$A$301,0)),"factura no encontrada"))</f>
        <v/>
      </c>
    </row>
    <row r="28">
      <c r="A28" s="4" t="n"/>
      <c r="C28" s="2" t="n"/>
      <c r="E28">
        <f>IF(B28="","",IFERROR(INDEX(Facturas!$B$2:$B$301,MATCH(B28,Facturas!$A$2:$A$301,0)),"factura no encontrada"))</f>
        <v/>
      </c>
    </row>
    <row r="29">
      <c r="A29" s="4" t="n"/>
      <c r="C29" s="2" t="n"/>
      <c r="E29">
        <f>IF(B29="","",IFERROR(INDEX(Facturas!$B$2:$B$301,MATCH(B29,Facturas!$A$2:$A$301,0)),"factura no encontrada"))</f>
        <v/>
      </c>
    </row>
    <row r="30">
      <c r="A30" s="4" t="n"/>
      <c r="C30" s="2" t="n"/>
      <c r="E30">
        <f>IF(B30="","",IFERROR(INDEX(Facturas!$B$2:$B$301,MATCH(B30,Facturas!$A$2:$A$301,0)),"factura no encontrada"))</f>
        <v/>
      </c>
    </row>
    <row r="31">
      <c r="A31" s="4" t="n"/>
      <c r="C31" s="2" t="n"/>
      <c r="E31">
        <f>IF(B31="","",IFERROR(INDEX(Facturas!$B$2:$B$301,MATCH(B31,Facturas!$A$2:$A$301,0)),"factura no encontrada"))</f>
        <v/>
      </c>
    </row>
    <row r="32">
      <c r="A32" s="4" t="n"/>
      <c r="C32" s="2" t="n"/>
      <c r="E32">
        <f>IF(B32="","",IFERROR(INDEX(Facturas!$B$2:$B$301,MATCH(B32,Facturas!$A$2:$A$301,0)),"factura no encontrada"))</f>
        <v/>
      </c>
    </row>
    <row r="33">
      <c r="A33" s="4" t="n"/>
      <c r="C33" s="2" t="n"/>
      <c r="E33">
        <f>IF(B33="","",IFERROR(INDEX(Facturas!$B$2:$B$301,MATCH(B33,Facturas!$A$2:$A$301,0)),"factura no encontrada"))</f>
        <v/>
      </c>
    </row>
    <row r="34">
      <c r="A34" s="4" t="n"/>
      <c r="C34" s="2" t="n"/>
      <c r="E34">
        <f>IF(B34="","",IFERROR(INDEX(Facturas!$B$2:$B$301,MATCH(B34,Facturas!$A$2:$A$301,0)),"factura no encontrada"))</f>
        <v/>
      </c>
    </row>
    <row r="35">
      <c r="A35" s="4" t="n"/>
      <c r="C35" s="2" t="n"/>
      <c r="E35">
        <f>IF(B35="","",IFERROR(INDEX(Facturas!$B$2:$B$301,MATCH(B35,Facturas!$A$2:$A$301,0)),"factura no encontrada"))</f>
        <v/>
      </c>
    </row>
    <row r="36">
      <c r="A36" s="4" t="n"/>
      <c r="C36" s="2" t="n"/>
      <c r="E36">
        <f>IF(B36="","",IFERROR(INDEX(Facturas!$B$2:$B$301,MATCH(B36,Facturas!$A$2:$A$301,0)),"factura no encontrada"))</f>
        <v/>
      </c>
    </row>
    <row r="37">
      <c r="A37" s="4" t="n"/>
      <c r="C37" s="2" t="n"/>
      <c r="E37">
        <f>IF(B37="","",IFERROR(INDEX(Facturas!$B$2:$B$301,MATCH(B37,Facturas!$A$2:$A$301,0)),"factura no encontrada"))</f>
        <v/>
      </c>
    </row>
    <row r="38">
      <c r="A38" s="4" t="n"/>
      <c r="C38" s="2" t="n"/>
      <c r="E38">
        <f>IF(B38="","",IFERROR(INDEX(Facturas!$B$2:$B$301,MATCH(B38,Facturas!$A$2:$A$301,0)),"factura no encontrada"))</f>
        <v/>
      </c>
    </row>
    <row r="39">
      <c r="A39" s="4" t="n"/>
      <c r="C39" s="2" t="n"/>
      <c r="E39">
        <f>IF(B39="","",IFERROR(INDEX(Facturas!$B$2:$B$301,MATCH(B39,Facturas!$A$2:$A$301,0)),"factura no encontrada"))</f>
        <v/>
      </c>
    </row>
    <row r="40">
      <c r="A40" s="4" t="n"/>
      <c r="C40" s="2" t="n"/>
      <c r="E40">
        <f>IF(B40="","",IFERROR(INDEX(Facturas!$B$2:$B$301,MATCH(B40,Facturas!$A$2:$A$301,0)),"factura no encontrada"))</f>
        <v/>
      </c>
    </row>
    <row r="41">
      <c r="A41" s="4" t="n"/>
      <c r="C41" s="2" t="n"/>
      <c r="E41">
        <f>IF(B41="","",IFERROR(INDEX(Facturas!$B$2:$B$301,MATCH(B41,Facturas!$A$2:$A$301,0)),"factura no encontrada"))</f>
        <v/>
      </c>
    </row>
    <row r="42">
      <c r="A42" s="4" t="n"/>
      <c r="C42" s="2" t="n"/>
      <c r="E42">
        <f>IF(B42="","",IFERROR(INDEX(Facturas!$B$2:$B$301,MATCH(B42,Facturas!$A$2:$A$301,0)),"factura no encontrada"))</f>
        <v/>
      </c>
    </row>
    <row r="43">
      <c r="A43" s="4" t="n"/>
      <c r="C43" s="2" t="n"/>
      <c r="E43">
        <f>IF(B43="","",IFERROR(INDEX(Facturas!$B$2:$B$301,MATCH(B43,Facturas!$A$2:$A$301,0)),"factura no encontrada"))</f>
        <v/>
      </c>
    </row>
    <row r="44">
      <c r="A44" s="4" t="n"/>
      <c r="C44" s="2" t="n"/>
      <c r="E44">
        <f>IF(B44="","",IFERROR(INDEX(Facturas!$B$2:$B$301,MATCH(B44,Facturas!$A$2:$A$301,0)),"factura no encontrada"))</f>
        <v/>
      </c>
    </row>
    <row r="45">
      <c r="A45" s="4" t="n"/>
      <c r="C45" s="2" t="n"/>
      <c r="E45">
        <f>IF(B45="","",IFERROR(INDEX(Facturas!$B$2:$B$301,MATCH(B45,Facturas!$A$2:$A$301,0)),"factura no encontrada"))</f>
        <v/>
      </c>
    </row>
    <row r="46">
      <c r="A46" s="4" t="n"/>
      <c r="C46" s="2" t="n"/>
      <c r="E46">
        <f>IF(B46="","",IFERROR(INDEX(Facturas!$B$2:$B$301,MATCH(B46,Facturas!$A$2:$A$301,0)),"factura no encontrada"))</f>
        <v/>
      </c>
    </row>
    <row r="47">
      <c r="A47" s="4" t="n"/>
      <c r="C47" s="2" t="n"/>
      <c r="E47">
        <f>IF(B47="","",IFERROR(INDEX(Facturas!$B$2:$B$301,MATCH(B47,Facturas!$A$2:$A$301,0)),"factura no encontrada"))</f>
        <v/>
      </c>
    </row>
    <row r="48">
      <c r="A48" s="4" t="n"/>
      <c r="C48" s="2" t="n"/>
      <c r="E48">
        <f>IF(B48="","",IFERROR(INDEX(Facturas!$B$2:$B$301,MATCH(B48,Facturas!$A$2:$A$301,0)),"factura no encontrada"))</f>
        <v/>
      </c>
    </row>
    <row r="49">
      <c r="A49" s="4" t="n"/>
      <c r="C49" s="2" t="n"/>
      <c r="E49">
        <f>IF(B49="","",IFERROR(INDEX(Facturas!$B$2:$B$301,MATCH(B49,Facturas!$A$2:$A$301,0)),"factura no encontrada"))</f>
        <v/>
      </c>
    </row>
    <row r="50">
      <c r="A50" s="4" t="n"/>
      <c r="C50" s="2" t="n"/>
      <c r="E50">
        <f>IF(B50="","",IFERROR(INDEX(Facturas!$B$2:$B$301,MATCH(B50,Facturas!$A$2:$A$301,0)),"factura no encontrada"))</f>
        <v/>
      </c>
    </row>
    <row r="51">
      <c r="A51" s="4" t="n"/>
      <c r="C51" s="2" t="n"/>
      <c r="E51">
        <f>IF(B51="","",IFERROR(INDEX(Facturas!$B$2:$B$301,MATCH(B51,Facturas!$A$2:$A$301,0)),"factura no encontrada"))</f>
        <v/>
      </c>
    </row>
    <row r="52">
      <c r="A52" s="4" t="n"/>
      <c r="C52" s="2" t="n"/>
      <c r="E52">
        <f>IF(B52="","",IFERROR(INDEX(Facturas!$B$2:$B$301,MATCH(B52,Facturas!$A$2:$A$301,0)),"factura no encontrada"))</f>
        <v/>
      </c>
    </row>
    <row r="53">
      <c r="A53" s="4" t="n"/>
      <c r="C53" s="2" t="n"/>
      <c r="E53">
        <f>IF(B53="","",IFERROR(INDEX(Facturas!$B$2:$B$301,MATCH(B53,Facturas!$A$2:$A$301,0)),"factura no encontrada"))</f>
        <v/>
      </c>
    </row>
    <row r="54">
      <c r="A54" s="4" t="n"/>
      <c r="C54" s="2" t="n"/>
      <c r="E54">
        <f>IF(B54="","",IFERROR(INDEX(Facturas!$B$2:$B$301,MATCH(B54,Facturas!$A$2:$A$301,0)),"factura no encontrada"))</f>
        <v/>
      </c>
    </row>
    <row r="55">
      <c r="A55" s="4" t="n"/>
      <c r="C55" s="2" t="n"/>
      <c r="E55">
        <f>IF(B55="","",IFERROR(INDEX(Facturas!$B$2:$B$301,MATCH(B55,Facturas!$A$2:$A$301,0)),"factura no encontrada"))</f>
        <v/>
      </c>
    </row>
    <row r="56">
      <c r="A56" s="4" t="n"/>
      <c r="C56" s="2" t="n"/>
      <c r="E56">
        <f>IF(B56="","",IFERROR(INDEX(Facturas!$B$2:$B$301,MATCH(B56,Facturas!$A$2:$A$301,0)),"factura no encontrada"))</f>
        <v/>
      </c>
    </row>
    <row r="57">
      <c r="A57" s="4" t="n"/>
      <c r="C57" s="2" t="n"/>
      <c r="E57">
        <f>IF(B57="","",IFERROR(INDEX(Facturas!$B$2:$B$301,MATCH(B57,Facturas!$A$2:$A$301,0)),"factura no encontrada"))</f>
        <v/>
      </c>
    </row>
    <row r="58">
      <c r="A58" s="4" t="n"/>
      <c r="C58" s="2" t="n"/>
      <c r="E58">
        <f>IF(B58="","",IFERROR(INDEX(Facturas!$B$2:$B$301,MATCH(B58,Facturas!$A$2:$A$301,0)),"factura no encontrada"))</f>
        <v/>
      </c>
    </row>
    <row r="59">
      <c r="A59" s="4" t="n"/>
      <c r="C59" s="2" t="n"/>
      <c r="E59">
        <f>IF(B59="","",IFERROR(INDEX(Facturas!$B$2:$B$301,MATCH(B59,Facturas!$A$2:$A$301,0)),"factura no encontrada"))</f>
        <v/>
      </c>
    </row>
    <row r="60">
      <c r="A60" s="4" t="n"/>
      <c r="C60" s="2" t="n"/>
      <c r="E60">
        <f>IF(B60="","",IFERROR(INDEX(Facturas!$B$2:$B$301,MATCH(B60,Facturas!$A$2:$A$301,0)),"factura no encontrada"))</f>
        <v/>
      </c>
    </row>
    <row r="61">
      <c r="A61" s="4" t="n"/>
      <c r="C61" s="2" t="n"/>
      <c r="E61">
        <f>IF(B61="","",IFERROR(INDEX(Facturas!$B$2:$B$301,MATCH(B61,Facturas!$A$2:$A$301,0)),"factura no encontrada"))</f>
        <v/>
      </c>
    </row>
    <row r="62">
      <c r="A62" s="4" t="n"/>
      <c r="C62" s="2" t="n"/>
      <c r="E62">
        <f>IF(B62="","",IFERROR(INDEX(Facturas!$B$2:$B$301,MATCH(B62,Facturas!$A$2:$A$301,0)),"factura no encontrada"))</f>
        <v/>
      </c>
    </row>
    <row r="63">
      <c r="A63" s="4" t="n"/>
      <c r="C63" s="2" t="n"/>
      <c r="E63">
        <f>IF(B63="","",IFERROR(INDEX(Facturas!$B$2:$B$301,MATCH(B63,Facturas!$A$2:$A$301,0)),"factura no encontrada"))</f>
        <v/>
      </c>
    </row>
    <row r="64">
      <c r="A64" s="4" t="n"/>
      <c r="C64" s="2" t="n"/>
      <c r="E64">
        <f>IF(B64="","",IFERROR(INDEX(Facturas!$B$2:$B$301,MATCH(B64,Facturas!$A$2:$A$301,0)),"factura no encontrada"))</f>
        <v/>
      </c>
    </row>
    <row r="65">
      <c r="A65" s="4" t="n"/>
      <c r="C65" s="2" t="n"/>
      <c r="E65">
        <f>IF(B65="","",IFERROR(INDEX(Facturas!$B$2:$B$301,MATCH(B65,Facturas!$A$2:$A$301,0)),"factura no encontrada"))</f>
        <v/>
      </c>
    </row>
    <row r="66">
      <c r="A66" s="4" t="n"/>
      <c r="C66" s="2" t="n"/>
      <c r="E66">
        <f>IF(B66="","",IFERROR(INDEX(Facturas!$B$2:$B$301,MATCH(B66,Facturas!$A$2:$A$301,0)),"factura no encontrada"))</f>
        <v/>
      </c>
    </row>
    <row r="67">
      <c r="A67" s="4" t="n"/>
      <c r="C67" s="2" t="n"/>
      <c r="E67">
        <f>IF(B67="","",IFERROR(INDEX(Facturas!$B$2:$B$301,MATCH(B67,Facturas!$A$2:$A$301,0)),"factura no encontrada"))</f>
        <v/>
      </c>
    </row>
    <row r="68">
      <c r="A68" s="4" t="n"/>
      <c r="C68" s="2" t="n"/>
      <c r="E68">
        <f>IF(B68="","",IFERROR(INDEX(Facturas!$B$2:$B$301,MATCH(B68,Facturas!$A$2:$A$301,0)),"factura no encontrada"))</f>
        <v/>
      </c>
    </row>
    <row r="69">
      <c r="A69" s="4" t="n"/>
      <c r="C69" s="2" t="n"/>
      <c r="E69">
        <f>IF(B69="","",IFERROR(INDEX(Facturas!$B$2:$B$301,MATCH(B69,Facturas!$A$2:$A$301,0)),"factura no encontrada"))</f>
        <v/>
      </c>
    </row>
    <row r="70">
      <c r="A70" s="4" t="n"/>
      <c r="C70" s="2" t="n"/>
      <c r="E70">
        <f>IF(B70="","",IFERROR(INDEX(Facturas!$B$2:$B$301,MATCH(B70,Facturas!$A$2:$A$301,0)),"factura no encontrada"))</f>
        <v/>
      </c>
    </row>
    <row r="71">
      <c r="A71" s="4" t="n"/>
      <c r="C71" s="2" t="n"/>
      <c r="E71">
        <f>IF(B71="","",IFERROR(INDEX(Facturas!$B$2:$B$301,MATCH(B71,Facturas!$A$2:$A$301,0)),"factura no encontrada"))</f>
        <v/>
      </c>
    </row>
    <row r="72">
      <c r="A72" s="4" t="n"/>
      <c r="C72" s="2" t="n"/>
      <c r="E72">
        <f>IF(B72="","",IFERROR(INDEX(Facturas!$B$2:$B$301,MATCH(B72,Facturas!$A$2:$A$301,0)),"factura no encontrada"))</f>
        <v/>
      </c>
    </row>
    <row r="73">
      <c r="A73" s="4" t="n"/>
      <c r="C73" s="2" t="n"/>
      <c r="E73">
        <f>IF(B73="","",IFERROR(INDEX(Facturas!$B$2:$B$301,MATCH(B73,Facturas!$A$2:$A$301,0)),"factura no encontrada"))</f>
        <v/>
      </c>
    </row>
    <row r="74">
      <c r="A74" s="4" t="n"/>
      <c r="C74" s="2" t="n"/>
      <c r="E74">
        <f>IF(B74="","",IFERROR(INDEX(Facturas!$B$2:$B$301,MATCH(B74,Facturas!$A$2:$A$301,0)),"factura no encontrada"))</f>
        <v/>
      </c>
    </row>
    <row r="75">
      <c r="A75" s="4" t="n"/>
      <c r="C75" s="2" t="n"/>
      <c r="E75">
        <f>IF(B75="","",IFERROR(INDEX(Facturas!$B$2:$B$301,MATCH(B75,Facturas!$A$2:$A$301,0)),"factura no encontrada"))</f>
        <v/>
      </c>
    </row>
    <row r="76">
      <c r="A76" s="4" t="n"/>
      <c r="C76" s="2" t="n"/>
      <c r="E76">
        <f>IF(B76="","",IFERROR(INDEX(Facturas!$B$2:$B$301,MATCH(B76,Facturas!$A$2:$A$301,0)),"factura no encontrada"))</f>
        <v/>
      </c>
    </row>
    <row r="77">
      <c r="A77" s="4" t="n"/>
      <c r="C77" s="2" t="n"/>
      <c r="E77">
        <f>IF(B77="","",IFERROR(INDEX(Facturas!$B$2:$B$301,MATCH(B77,Facturas!$A$2:$A$301,0)),"factura no encontrada"))</f>
        <v/>
      </c>
    </row>
    <row r="78">
      <c r="A78" s="4" t="n"/>
      <c r="C78" s="2" t="n"/>
      <c r="E78">
        <f>IF(B78="","",IFERROR(INDEX(Facturas!$B$2:$B$301,MATCH(B78,Facturas!$A$2:$A$301,0)),"factura no encontrada"))</f>
        <v/>
      </c>
    </row>
    <row r="79">
      <c r="A79" s="4" t="n"/>
      <c r="C79" s="2" t="n"/>
      <c r="E79">
        <f>IF(B79="","",IFERROR(INDEX(Facturas!$B$2:$B$301,MATCH(B79,Facturas!$A$2:$A$301,0)),"factura no encontrada"))</f>
        <v/>
      </c>
    </row>
    <row r="80">
      <c r="A80" s="4" t="n"/>
      <c r="C80" s="2" t="n"/>
      <c r="E80">
        <f>IF(B80="","",IFERROR(INDEX(Facturas!$B$2:$B$301,MATCH(B80,Facturas!$A$2:$A$301,0)),"factura no encontrada"))</f>
        <v/>
      </c>
    </row>
    <row r="81">
      <c r="A81" s="4" t="n"/>
      <c r="C81" s="2" t="n"/>
      <c r="E81">
        <f>IF(B81="","",IFERROR(INDEX(Facturas!$B$2:$B$301,MATCH(B81,Facturas!$A$2:$A$301,0)),"factura no encontrada"))</f>
        <v/>
      </c>
    </row>
    <row r="82">
      <c r="A82" s="4" t="n"/>
      <c r="C82" s="2" t="n"/>
      <c r="E82">
        <f>IF(B82="","",IFERROR(INDEX(Facturas!$B$2:$B$301,MATCH(B82,Facturas!$A$2:$A$301,0)),"factura no encontrada"))</f>
        <v/>
      </c>
    </row>
    <row r="83">
      <c r="A83" s="4" t="n"/>
      <c r="C83" s="2" t="n"/>
      <c r="E83">
        <f>IF(B83="","",IFERROR(INDEX(Facturas!$B$2:$B$301,MATCH(B83,Facturas!$A$2:$A$301,0)),"factura no encontrada"))</f>
        <v/>
      </c>
    </row>
    <row r="84">
      <c r="A84" s="4" t="n"/>
      <c r="C84" s="2" t="n"/>
      <c r="E84">
        <f>IF(B84="","",IFERROR(INDEX(Facturas!$B$2:$B$301,MATCH(B84,Facturas!$A$2:$A$301,0)),"factura no encontrada"))</f>
        <v/>
      </c>
    </row>
    <row r="85">
      <c r="A85" s="4" t="n"/>
      <c r="C85" s="2" t="n"/>
      <c r="E85">
        <f>IF(B85="","",IFERROR(INDEX(Facturas!$B$2:$B$301,MATCH(B85,Facturas!$A$2:$A$301,0)),"factura no encontrada"))</f>
        <v/>
      </c>
    </row>
    <row r="86">
      <c r="A86" s="4" t="n"/>
      <c r="C86" s="2" t="n"/>
      <c r="E86">
        <f>IF(B86="","",IFERROR(INDEX(Facturas!$B$2:$B$301,MATCH(B86,Facturas!$A$2:$A$301,0)),"factura no encontrada"))</f>
        <v/>
      </c>
    </row>
    <row r="87">
      <c r="A87" s="4" t="n"/>
      <c r="C87" s="2" t="n"/>
      <c r="E87">
        <f>IF(B87="","",IFERROR(INDEX(Facturas!$B$2:$B$301,MATCH(B87,Facturas!$A$2:$A$301,0)),"factura no encontrada"))</f>
        <v/>
      </c>
    </row>
    <row r="88">
      <c r="A88" s="4" t="n"/>
      <c r="C88" s="2" t="n"/>
      <c r="E88">
        <f>IF(B88="","",IFERROR(INDEX(Facturas!$B$2:$B$301,MATCH(B88,Facturas!$A$2:$A$301,0)),"factura no encontrada"))</f>
        <v/>
      </c>
    </row>
    <row r="89">
      <c r="A89" s="4" t="n"/>
      <c r="C89" s="2" t="n"/>
      <c r="E89">
        <f>IF(B89="","",IFERROR(INDEX(Facturas!$B$2:$B$301,MATCH(B89,Facturas!$A$2:$A$301,0)),"factura no encontrada"))</f>
        <v/>
      </c>
    </row>
    <row r="90">
      <c r="A90" s="4" t="n"/>
      <c r="C90" s="2" t="n"/>
      <c r="E90">
        <f>IF(B90="","",IFERROR(INDEX(Facturas!$B$2:$B$301,MATCH(B90,Facturas!$A$2:$A$301,0)),"factura no encontrada"))</f>
        <v/>
      </c>
    </row>
    <row r="91">
      <c r="A91" s="4" t="n"/>
      <c r="C91" s="2" t="n"/>
      <c r="E91">
        <f>IF(B91="","",IFERROR(INDEX(Facturas!$B$2:$B$301,MATCH(B91,Facturas!$A$2:$A$301,0)),"factura no encontrada"))</f>
        <v/>
      </c>
    </row>
    <row r="92">
      <c r="A92" s="4" t="n"/>
      <c r="C92" s="2" t="n"/>
      <c r="E92">
        <f>IF(B92="","",IFERROR(INDEX(Facturas!$B$2:$B$301,MATCH(B92,Facturas!$A$2:$A$301,0)),"factura no encontrada"))</f>
        <v/>
      </c>
    </row>
    <row r="93">
      <c r="A93" s="4" t="n"/>
      <c r="C93" s="2" t="n"/>
      <c r="E93">
        <f>IF(B93="","",IFERROR(INDEX(Facturas!$B$2:$B$301,MATCH(B93,Facturas!$A$2:$A$301,0)),"factura no encontrada"))</f>
        <v/>
      </c>
    </row>
    <row r="94">
      <c r="A94" s="4" t="n"/>
      <c r="C94" s="2" t="n"/>
      <c r="E94">
        <f>IF(B94="","",IFERROR(INDEX(Facturas!$B$2:$B$301,MATCH(B94,Facturas!$A$2:$A$301,0)),"factura no encontrada"))</f>
        <v/>
      </c>
    </row>
    <row r="95">
      <c r="A95" s="4" t="n"/>
      <c r="C95" s="2" t="n"/>
      <c r="E95">
        <f>IF(B95="","",IFERROR(INDEX(Facturas!$B$2:$B$301,MATCH(B95,Facturas!$A$2:$A$301,0)),"factura no encontrada"))</f>
        <v/>
      </c>
    </row>
    <row r="96">
      <c r="A96" s="4" t="n"/>
      <c r="C96" s="2" t="n"/>
      <c r="E96">
        <f>IF(B96="","",IFERROR(INDEX(Facturas!$B$2:$B$301,MATCH(B96,Facturas!$A$2:$A$301,0)),"factura no encontrada"))</f>
        <v/>
      </c>
    </row>
    <row r="97">
      <c r="A97" s="4" t="n"/>
      <c r="C97" s="2" t="n"/>
      <c r="E97">
        <f>IF(B97="","",IFERROR(INDEX(Facturas!$B$2:$B$301,MATCH(B97,Facturas!$A$2:$A$301,0)),"factura no encontrada"))</f>
        <v/>
      </c>
    </row>
    <row r="98">
      <c r="A98" s="4" t="n"/>
      <c r="C98" s="2" t="n"/>
      <c r="E98">
        <f>IF(B98="","",IFERROR(INDEX(Facturas!$B$2:$B$301,MATCH(B98,Facturas!$A$2:$A$301,0)),"factura no encontrada"))</f>
        <v/>
      </c>
    </row>
    <row r="99">
      <c r="A99" s="4" t="n"/>
      <c r="C99" s="2" t="n"/>
      <c r="E99">
        <f>IF(B99="","",IFERROR(INDEX(Facturas!$B$2:$B$301,MATCH(B99,Facturas!$A$2:$A$301,0)),"factura no encontrada"))</f>
        <v/>
      </c>
    </row>
    <row r="100">
      <c r="A100" s="4" t="n"/>
      <c r="C100" s="2" t="n"/>
      <c r="E100">
        <f>IF(B100="","",IFERROR(INDEX(Facturas!$B$2:$B$301,MATCH(B100,Facturas!$A$2:$A$301,0)),"factura no encontrada"))</f>
        <v/>
      </c>
    </row>
    <row r="101">
      <c r="A101" s="4" t="n"/>
      <c r="C101" s="2" t="n"/>
      <c r="E101">
        <f>IF(B101="","",IFERROR(INDEX(Facturas!$B$2:$B$301,MATCH(B101,Facturas!$A$2:$A$301,0)),"factura no encontrada"))</f>
        <v/>
      </c>
    </row>
    <row r="102">
      <c r="A102" s="4" t="n"/>
      <c r="C102" s="2" t="n"/>
      <c r="E102">
        <f>IF(B102="","",IFERROR(INDEX(Facturas!$B$2:$B$301,MATCH(B102,Facturas!$A$2:$A$301,0)),"factura no encontrada"))</f>
        <v/>
      </c>
    </row>
    <row r="103">
      <c r="A103" s="4" t="n"/>
      <c r="C103" s="2" t="n"/>
      <c r="E103">
        <f>IF(B103="","",IFERROR(INDEX(Facturas!$B$2:$B$301,MATCH(B103,Facturas!$A$2:$A$301,0)),"factura no encontrada"))</f>
        <v/>
      </c>
    </row>
    <row r="104">
      <c r="A104" s="4" t="n"/>
      <c r="C104" s="2" t="n"/>
      <c r="E104">
        <f>IF(B104="","",IFERROR(INDEX(Facturas!$B$2:$B$301,MATCH(B104,Facturas!$A$2:$A$301,0)),"factura no encontrada"))</f>
        <v/>
      </c>
    </row>
    <row r="105">
      <c r="A105" s="4" t="n"/>
      <c r="C105" s="2" t="n"/>
      <c r="E105">
        <f>IF(B105="","",IFERROR(INDEX(Facturas!$B$2:$B$301,MATCH(B105,Facturas!$A$2:$A$301,0)),"factura no encontrada"))</f>
        <v/>
      </c>
    </row>
    <row r="106">
      <c r="A106" s="4" t="n"/>
      <c r="C106" s="2" t="n"/>
      <c r="E106">
        <f>IF(B106="","",IFERROR(INDEX(Facturas!$B$2:$B$301,MATCH(B106,Facturas!$A$2:$A$301,0)),"factura no encontrada"))</f>
        <v/>
      </c>
    </row>
    <row r="107">
      <c r="A107" s="4" t="n"/>
      <c r="C107" s="2" t="n"/>
      <c r="E107">
        <f>IF(B107="","",IFERROR(INDEX(Facturas!$B$2:$B$301,MATCH(B107,Facturas!$A$2:$A$301,0)),"factura no encontrada"))</f>
        <v/>
      </c>
    </row>
    <row r="108">
      <c r="A108" s="4" t="n"/>
      <c r="C108" s="2" t="n"/>
      <c r="E108">
        <f>IF(B108="","",IFERROR(INDEX(Facturas!$B$2:$B$301,MATCH(B108,Facturas!$A$2:$A$301,0)),"factura no encontrada"))</f>
        <v/>
      </c>
    </row>
    <row r="109">
      <c r="A109" s="4" t="n"/>
      <c r="C109" s="2" t="n"/>
      <c r="E109">
        <f>IF(B109="","",IFERROR(INDEX(Facturas!$B$2:$B$301,MATCH(B109,Facturas!$A$2:$A$301,0)),"factura no encontrada"))</f>
        <v/>
      </c>
    </row>
    <row r="110">
      <c r="A110" s="4" t="n"/>
      <c r="C110" s="2" t="n"/>
      <c r="E110">
        <f>IF(B110="","",IFERROR(INDEX(Facturas!$B$2:$B$301,MATCH(B110,Facturas!$A$2:$A$301,0)),"factura no encontrada"))</f>
        <v/>
      </c>
    </row>
    <row r="111">
      <c r="A111" s="4" t="n"/>
      <c r="C111" s="2" t="n"/>
      <c r="E111">
        <f>IF(B111="","",IFERROR(INDEX(Facturas!$B$2:$B$301,MATCH(B111,Facturas!$A$2:$A$301,0)),"factura no encontrada"))</f>
        <v/>
      </c>
    </row>
    <row r="112">
      <c r="A112" s="4" t="n"/>
      <c r="C112" s="2" t="n"/>
      <c r="E112">
        <f>IF(B112="","",IFERROR(INDEX(Facturas!$B$2:$B$301,MATCH(B112,Facturas!$A$2:$A$301,0)),"factura no encontrada"))</f>
        <v/>
      </c>
    </row>
    <row r="113">
      <c r="A113" s="4" t="n"/>
      <c r="C113" s="2" t="n"/>
      <c r="E113">
        <f>IF(B113="","",IFERROR(INDEX(Facturas!$B$2:$B$301,MATCH(B113,Facturas!$A$2:$A$301,0)),"factura no encontrada"))</f>
        <v/>
      </c>
    </row>
    <row r="114">
      <c r="A114" s="4" t="n"/>
      <c r="C114" s="2" t="n"/>
      <c r="E114">
        <f>IF(B114="","",IFERROR(INDEX(Facturas!$B$2:$B$301,MATCH(B114,Facturas!$A$2:$A$301,0)),"factura no encontrada"))</f>
        <v/>
      </c>
    </row>
    <row r="115">
      <c r="A115" s="4" t="n"/>
      <c r="C115" s="2" t="n"/>
      <c r="E115">
        <f>IF(B115="","",IFERROR(INDEX(Facturas!$B$2:$B$301,MATCH(B115,Facturas!$A$2:$A$301,0)),"factura no encontrada"))</f>
        <v/>
      </c>
    </row>
    <row r="116">
      <c r="A116" s="4" t="n"/>
      <c r="C116" s="2" t="n"/>
      <c r="E116">
        <f>IF(B116="","",IFERROR(INDEX(Facturas!$B$2:$B$301,MATCH(B116,Facturas!$A$2:$A$301,0)),"factura no encontrada"))</f>
        <v/>
      </c>
    </row>
    <row r="117">
      <c r="A117" s="4" t="n"/>
      <c r="C117" s="2" t="n"/>
      <c r="E117">
        <f>IF(B117="","",IFERROR(INDEX(Facturas!$B$2:$B$301,MATCH(B117,Facturas!$A$2:$A$301,0)),"factura no encontrada"))</f>
        <v/>
      </c>
    </row>
    <row r="118">
      <c r="A118" s="4" t="n"/>
      <c r="C118" s="2" t="n"/>
      <c r="E118">
        <f>IF(B118="","",IFERROR(INDEX(Facturas!$B$2:$B$301,MATCH(B118,Facturas!$A$2:$A$301,0)),"factura no encontrada"))</f>
        <v/>
      </c>
    </row>
    <row r="119">
      <c r="A119" s="4" t="n"/>
      <c r="C119" s="2" t="n"/>
      <c r="E119">
        <f>IF(B119="","",IFERROR(INDEX(Facturas!$B$2:$B$301,MATCH(B119,Facturas!$A$2:$A$301,0)),"factura no encontrada"))</f>
        <v/>
      </c>
    </row>
    <row r="120">
      <c r="A120" s="4" t="n"/>
      <c r="C120" s="2" t="n"/>
      <c r="E120">
        <f>IF(B120="","",IFERROR(INDEX(Facturas!$B$2:$B$301,MATCH(B120,Facturas!$A$2:$A$301,0)),"factura no encontrada"))</f>
        <v/>
      </c>
    </row>
    <row r="121">
      <c r="A121" s="4" t="n"/>
      <c r="C121" s="2" t="n"/>
      <c r="E121">
        <f>IF(B121="","",IFERROR(INDEX(Facturas!$B$2:$B$301,MATCH(B121,Facturas!$A$2:$A$301,0)),"factura no encontrada"))</f>
        <v/>
      </c>
    </row>
    <row r="122">
      <c r="A122" s="4" t="n"/>
      <c r="C122" s="2" t="n"/>
      <c r="E122">
        <f>IF(B122="","",IFERROR(INDEX(Facturas!$B$2:$B$301,MATCH(B122,Facturas!$A$2:$A$301,0)),"factura no encontrada"))</f>
        <v/>
      </c>
    </row>
    <row r="123">
      <c r="A123" s="4" t="n"/>
      <c r="C123" s="2" t="n"/>
      <c r="E123">
        <f>IF(B123="","",IFERROR(INDEX(Facturas!$B$2:$B$301,MATCH(B123,Facturas!$A$2:$A$301,0)),"factura no encontrada"))</f>
        <v/>
      </c>
    </row>
    <row r="124">
      <c r="A124" s="4" t="n"/>
      <c r="C124" s="2" t="n"/>
      <c r="E124">
        <f>IF(B124="","",IFERROR(INDEX(Facturas!$B$2:$B$301,MATCH(B124,Facturas!$A$2:$A$301,0)),"factura no encontrada"))</f>
        <v/>
      </c>
    </row>
    <row r="125">
      <c r="A125" s="4" t="n"/>
      <c r="C125" s="2" t="n"/>
      <c r="E125">
        <f>IF(B125="","",IFERROR(INDEX(Facturas!$B$2:$B$301,MATCH(B125,Facturas!$A$2:$A$301,0)),"factura no encontrada"))</f>
        <v/>
      </c>
    </row>
    <row r="126">
      <c r="A126" s="4" t="n"/>
      <c r="C126" s="2" t="n"/>
      <c r="E126">
        <f>IF(B126="","",IFERROR(INDEX(Facturas!$B$2:$B$301,MATCH(B126,Facturas!$A$2:$A$301,0)),"factura no encontrada"))</f>
        <v/>
      </c>
    </row>
    <row r="127">
      <c r="A127" s="4" t="n"/>
      <c r="C127" s="2" t="n"/>
      <c r="E127">
        <f>IF(B127="","",IFERROR(INDEX(Facturas!$B$2:$B$301,MATCH(B127,Facturas!$A$2:$A$301,0)),"factura no encontrada"))</f>
        <v/>
      </c>
    </row>
    <row r="128">
      <c r="A128" s="4" t="n"/>
      <c r="C128" s="2" t="n"/>
      <c r="E128">
        <f>IF(B128="","",IFERROR(INDEX(Facturas!$B$2:$B$301,MATCH(B128,Facturas!$A$2:$A$301,0)),"factura no encontrada"))</f>
        <v/>
      </c>
    </row>
    <row r="129">
      <c r="A129" s="4" t="n"/>
      <c r="C129" s="2" t="n"/>
      <c r="E129">
        <f>IF(B129="","",IFERROR(INDEX(Facturas!$B$2:$B$301,MATCH(B129,Facturas!$A$2:$A$301,0)),"factura no encontrada"))</f>
        <v/>
      </c>
    </row>
    <row r="130">
      <c r="A130" s="4" t="n"/>
      <c r="C130" s="2" t="n"/>
      <c r="E130">
        <f>IF(B130="","",IFERROR(INDEX(Facturas!$B$2:$B$301,MATCH(B130,Facturas!$A$2:$A$301,0)),"factura no encontrada"))</f>
        <v/>
      </c>
    </row>
    <row r="131">
      <c r="A131" s="4" t="n"/>
      <c r="C131" s="2" t="n"/>
      <c r="E131">
        <f>IF(B131="","",IFERROR(INDEX(Facturas!$B$2:$B$301,MATCH(B131,Facturas!$A$2:$A$301,0)),"factura no encontrada"))</f>
        <v/>
      </c>
    </row>
    <row r="132">
      <c r="A132" s="4" t="n"/>
      <c r="C132" s="2" t="n"/>
      <c r="E132">
        <f>IF(B132="","",IFERROR(INDEX(Facturas!$B$2:$B$301,MATCH(B132,Facturas!$A$2:$A$301,0)),"factura no encontrada"))</f>
        <v/>
      </c>
    </row>
    <row r="133">
      <c r="A133" s="4" t="n"/>
      <c r="C133" s="2" t="n"/>
      <c r="E133">
        <f>IF(B133="","",IFERROR(INDEX(Facturas!$B$2:$B$301,MATCH(B133,Facturas!$A$2:$A$301,0)),"factura no encontrada"))</f>
        <v/>
      </c>
    </row>
    <row r="134">
      <c r="A134" s="4" t="n"/>
      <c r="C134" s="2" t="n"/>
      <c r="E134">
        <f>IF(B134="","",IFERROR(INDEX(Facturas!$B$2:$B$301,MATCH(B134,Facturas!$A$2:$A$301,0)),"factura no encontrada"))</f>
        <v/>
      </c>
    </row>
    <row r="135">
      <c r="A135" s="4" t="n"/>
      <c r="C135" s="2" t="n"/>
      <c r="E135">
        <f>IF(B135="","",IFERROR(INDEX(Facturas!$B$2:$B$301,MATCH(B135,Facturas!$A$2:$A$301,0)),"factura no encontrada"))</f>
        <v/>
      </c>
    </row>
    <row r="136">
      <c r="A136" s="4" t="n"/>
      <c r="C136" s="2" t="n"/>
      <c r="E136">
        <f>IF(B136="","",IFERROR(INDEX(Facturas!$B$2:$B$301,MATCH(B136,Facturas!$A$2:$A$301,0)),"factura no encontrada"))</f>
        <v/>
      </c>
    </row>
    <row r="137">
      <c r="A137" s="4" t="n"/>
      <c r="C137" s="2" t="n"/>
      <c r="E137">
        <f>IF(B137="","",IFERROR(INDEX(Facturas!$B$2:$B$301,MATCH(B137,Facturas!$A$2:$A$301,0)),"factura no encontrada"))</f>
        <v/>
      </c>
    </row>
    <row r="138">
      <c r="A138" s="4" t="n"/>
      <c r="C138" s="2" t="n"/>
      <c r="E138">
        <f>IF(B138="","",IFERROR(INDEX(Facturas!$B$2:$B$301,MATCH(B138,Facturas!$A$2:$A$301,0)),"factura no encontrada"))</f>
        <v/>
      </c>
    </row>
    <row r="139">
      <c r="A139" s="4" t="n"/>
      <c r="C139" s="2" t="n"/>
      <c r="E139">
        <f>IF(B139="","",IFERROR(INDEX(Facturas!$B$2:$B$301,MATCH(B139,Facturas!$A$2:$A$301,0)),"factura no encontrada"))</f>
        <v/>
      </c>
    </row>
    <row r="140">
      <c r="A140" s="4" t="n"/>
      <c r="C140" s="2" t="n"/>
      <c r="E140">
        <f>IF(B140="","",IFERROR(INDEX(Facturas!$B$2:$B$301,MATCH(B140,Facturas!$A$2:$A$301,0)),"factura no encontrada"))</f>
        <v/>
      </c>
    </row>
    <row r="141">
      <c r="A141" s="4" t="n"/>
      <c r="C141" s="2" t="n"/>
      <c r="E141">
        <f>IF(B141="","",IFERROR(INDEX(Facturas!$B$2:$B$301,MATCH(B141,Facturas!$A$2:$A$301,0)),"factura no encontrada"))</f>
        <v/>
      </c>
    </row>
    <row r="142">
      <c r="A142" s="4" t="n"/>
      <c r="C142" s="2" t="n"/>
      <c r="E142">
        <f>IF(B142="","",IFERROR(INDEX(Facturas!$B$2:$B$301,MATCH(B142,Facturas!$A$2:$A$301,0)),"factura no encontrada"))</f>
        <v/>
      </c>
    </row>
    <row r="143">
      <c r="A143" s="4" t="n"/>
      <c r="C143" s="2" t="n"/>
      <c r="E143">
        <f>IF(B143="","",IFERROR(INDEX(Facturas!$B$2:$B$301,MATCH(B143,Facturas!$A$2:$A$301,0)),"factura no encontrada"))</f>
        <v/>
      </c>
    </row>
    <row r="144">
      <c r="A144" s="4" t="n"/>
      <c r="C144" s="2" t="n"/>
      <c r="E144">
        <f>IF(B144="","",IFERROR(INDEX(Facturas!$B$2:$B$301,MATCH(B144,Facturas!$A$2:$A$301,0)),"factura no encontrada"))</f>
        <v/>
      </c>
    </row>
    <row r="145">
      <c r="A145" s="4" t="n"/>
      <c r="C145" s="2" t="n"/>
      <c r="E145">
        <f>IF(B145="","",IFERROR(INDEX(Facturas!$B$2:$B$301,MATCH(B145,Facturas!$A$2:$A$301,0)),"factura no encontrada"))</f>
        <v/>
      </c>
    </row>
    <row r="146">
      <c r="A146" s="4" t="n"/>
      <c r="C146" s="2" t="n"/>
      <c r="E146">
        <f>IF(B146="","",IFERROR(INDEX(Facturas!$B$2:$B$301,MATCH(B146,Facturas!$A$2:$A$301,0)),"factura no encontrada"))</f>
        <v/>
      </c>
    </row>
    <row r="147">
      <c r="A147" s="4" t="n"/>
      <c r="C147" s="2" t="n"/>
      <c r="E147">
        <f>IF(B147="","",IFERROR(INDEX(Facturas!$B$2:$B$301,MATCH(B147,Facturas!$A$2:$A$301,0)),"factura no encontrada"))</f>
        <v/>
      </c>
    </row>
    <row r="148">
      <c r="A148" s="4" t="n"/>
      <c r="C148" s="2" t="n"/>
      <c r="E148">
        <f>IF(B148="","",IFERROR(INDEX(Facturas!$B$2:$B$301,MATCH(B148,Facturas!$A$2:$A$301,0)),"factura no encontrada"))</f>
        <v/>
      </c>
    </row>
    <row r="149">
      <c r="A149" s="4" t="n"/>
      <c r="C149" s="2" t="n"/>
      <c r="E149">
        <f>IF(B149="","",IFERROR(INDEX(Facturas!$B$2:$B$301,MATCH(B149,Facturas!$A$2:$A$301,0)),"factura no encontrada"))</f>
        <v/>
      </c>
    </row>
    <row r="150">
      <c r="A150" s="4" t="n"/>
      <c r="C150" s="2" t="n"/>
      <c r="E150">
        <f>IF(B150="","",IFERROR(INDEX(Facturas!$B$2:$B$301,MATCH(B150,Facturas!$A$2:$A$301,0)),"factura no encontrada"))</f>
        <v/>
      </c>
    </row>
    <row r="151">
      <c r="A151" s="4" t="n"/>
      <c r="C151" s="2" t="n"/>
      <c r="E151">
        <f>IF(B151="","",IFERROR(INDEX(Facturas!$B$2:$B$301,MATCH(B151,Facturas!$A$2:$A$301,0)),"factura no encontrada"))</f>
        <v/>
      </c>
    </row>
    <row r="152">
      <c r="A152" s="4" t="n"/>
      <c r="C152" s="2" t="n"/>
      <c r="E152">
        <f>IF(B152="","",IFERROR(INDEX(Facturas!$B$2:$B$301,MATCH(B152,Facturas!$A$2:$A$301,0)),"factura no encontrada"))</f>
        <v/>
      </c>
    </row>
    <row r="153">
      <c r="A153" s="4" t="n"/>
      <c r="C153" s="2" t="n"/>
      <c r="E153">
        <f>IF(B153="","",IFERROR(INDEX(Facturas!$B$2:$B$301,MATCH(B153,Facturas!$A$2:$A$301,0)),"factura no encontrada"))</f>
        <v/>
      </c>
    </row>
    <row r="154">
      <c r="A154" s="4" t="n"/>
      <c r="C154" s="2" t="n"/>
      <c r="E154">
        <f>IF(B154="","",IFERROR(INDEX(Facturas!$B$2:$B$301,MATCH(B154,Facturas!$A$2:$A$301,0)),"factura no encontrada"))</f>
        <v/>
      </c>
    </row>
    <row r="155">
      <c r="A155" s="4" t="n"/>
      <c r="C155" s="2" t="n"/>
      <c r="E155">
        <f>IF(B155="","",IFERROR(INDEX(Facturas!$B$2:$B$301,MATCH(B155,Facturas!$A$2:$A$301,0)),"factura no encontrada"))</f>
        <v/>
      </c>
    </row>
    <row r="156">
      <c r="A156" s="4" t="n"/>
      <c r="C156" s="2" t="n"/>
      <c r="E156">
        <f>IF(B156="","",IFERROR(INDEX(Facturas!$B$2:$B$301,MATCH(B156,Facturas!$A$2:$A$301,0)),"factura no encontrada"))</f>
        <v/>
      </c>
    </row>
    <row r="157">
      <c r="A157" s="4" t="n"/>
      <c r="C157" s="2" t="n"/>
      <c r="E157">
        <f>IF(B157="","",IFERROR(INDEX(Facturas!$B$2:$B$301,MATCH(B157,Facturas!$A$2:$A$301,0)),"factura no encontrada"))</f>
        <v/>
      </c>
    </row>
    <row r="158">
      <c r="A158" s="4" t="n"/>
      <c r="C158" s="2" t="n"/>
      <c r="E158">
        <f>IF(B158="","",IFERROR(INDEX(Facturas!$B$2:$B$301,MATCH(B158,Facturas!$A$2:$A$301,0)),"factura no encontrada"))</f>
        <v/>
      </c>
    </row>
    <row r="159">
      <c r="A159" s="4" t="n"/>
      <c r="C159" s="2" t="n"/>
      <c r="E159">
        <f>IF(B159="","",IFERROR(INDEX(Facturas!$B$2:$B$301,MATCH(B159,Facturas!$A$2:$A$301,0)),"factura no encontrada"))</f>
        <v/>
      </c>
    </row>
    <row r="160">
      <c r="A160" s="4" t="n"/>
      <c r="C160" s="2" t="n"/>
      <c r="E160">
        <f>IF(B160="","",IFERROR(INDEX(Facturas!$B$2:$B$301,MATCH(B160,Facturas!$A$2:$A$301,0)),"factura no encontrada"))</f>
        <v/>
      </c>
    </row>
    <row r="161">
      <c r="A161" s="4" t="n"/>
      <c r="C161" s="2" t="n"/>
      <c r="E161">
        <f>IF(B161="","",IFERROR(INDEX(Facturas!$B$2:$B$301,MATCH(B161,Facturas!$A$2:$A$301,0)),"factura no encontrada"))</f>
        <v/>
      </c>
    </row>
    <row r="162">
      <c r="A162" s="4" t="n"/>
      <c r="C162" s="2" t="n"/>
      <c r="E162">
        <f>IF(B162="","",IFERROR(INDEX(Facturas!$B$2:$B$301,MATCH(B162,Facturas!$A$2:$A$301,0)),"factura no encontrada"))</f>
        <v/>
      </c>
    </row>
    <row r="163">
      <c r="A163" s="4" t="n"/>
      <c r="C163" s="2" t="n"/>
      <c r="E163">
        <f>IF(B163="","",IFERROR(INDEX(Facturas!$B$2:$B$301,MATCH(B163,Facturas!$A$2:$A$301,0)),"factura no encontrada"))</f>
        <v/>
      </c>
    </row>
    <row r="164">
      <c r="A164" s="4" t="n"/>
      <c r="C164" s="2" t="n"/>
      <c r="E164">
        <f>IF(B164="","",IFERROR(INDEX(Facturas!$B$2:$B$301,MATCH(B164,Facturas!$A$2:$A$301,0)),"factura no encontrada"))</f>
        <v/>
      </c>
    </row>
    <row r="165">
      <c r="A165" s="4" t="n"/>
      <c r="C165" s="2" t="n"/>
      <c r="E165">
        <f>IF(B165="","",IFERROR(INDEX(Facturas!$B$2:$B$301,MATCH(B165,Facturas!$A$2:$A$301,0)),"factura no encontrada"))</f>
        <v/>
      </c>
    </row>
    <row r="166">
      <c r="A166" s="4" t="n"/>
      <c r="C166" s="2" t="n"/>
      <c r="E166">
        <f>IF(B166="","",IFERROR(INDEX(Facturas!$B$2:$B$301,MATCH(B166,Facturas!$A$2:$A$301,0)),"factura no encontrada"))</f>
        <v/>
      </c>
    </row>
    <row r="167">
      <c r="A167" s="4" t="n"/>
      <c r="C167" s="2" t="n"/>
      <c r="E167">
        <f>IF(B167="","",IFERROR(INDEX(Facturas!$B$2:$B$301,MATCH(B167,Facturas!$A$2:$A$301,0)),"factura no encontrada"))</f>
        <v/>
      </c>
    </row>
    <row r="168">
      <c r="A168" s="4" t="n"/>
      <c r="C168" s="2" t="n"/>
      <c r="E168">
        <f>IF(B168="","",IFERROR(INDEX(Facturas!$B$2:$B$301,MATCH(B168,Facturas!$A$2:$A$301,0)),"factura no encontrada"))</f>
        <v/>
      </c>
    </row>
    <row r="169">
      <c r="A169" s="4" t="n"/>
      <c r="C169" s="2" t="n"/>
      <c r="E169">
        <f>IF(B169="","",IFERROR(INDEX(Facturas!$B$2:$B$301,MATCH(B169,Facturas!$A$2:$A$301,0)),"factura no encontrada"))</f>
        <v/>
      </c>
    </row>
    <row r="170">
      <c r="A170" s="4" t="n"/>
      <c r="C170" s="2" t="n"/>
      <c r="E170">
        <f>IF(B170="","",IFERROR(INDEX(Facturas!$B$2:$B$301,MATCH(B170,Facturas!$A$2:$A$301,0)),"factura no encontrada"))</f>
        <v/>
      </c>
    </row>
    <row r="171">
      <c r="A171" s="4" t="n"/>
      <c r="C171" s="2" t="n"/>
      <c r="E171">
        <f>IF(B171="","",IFERROR(INDEX(Facturas!$B$2:$B$301,MATCH(B171,Facturas!$A$2:$A$301,0)),"factura no encontrada"))</f>
        <v/>
      </c>
    </row>
    <row r="172">
      <c r="A172" s="4" t="n"/>
      <c r="C172" s="2" t="n"/>
      <c r="E172">
        <f>IF(B172="","",IFERROR(INDEX(Facturas!$B$2:$B$301,MATCH(B172,Facturas!$A$2:$A$301,0)),"factura no encontrada"))</f>
        <v/>
      </c>
    </row>
    <row r="173">
      <c r="A173" s="4" t="n"/>
      <c r="C173" s="2" t="n"/>
      <c r="E173">
        <f>IF(B173="","",IFERROR(INDEX(Facturas!$B$2:$B$301,MATCH(B173,Facturas!$A$2:$A$301,0)),"factura no encontrada"))</f>
        <v/>
      </c>
    </row>
    <row r="174">
      <c r="A174" s="4" t="n"/>
      <c r="C174" s="2" t="n"/>
      <c r="E174">
        <f>IF(B174="","",IFERROR(INDEX(Facturas!$B$2:$B$301,MATCH(B174,Facturas!$A$2:$A$301,0)),"factura no encontrada"))</f>
        <v/>
      </c>
    </row>
    <row r="175">
      <c r="A175" s="4" t="n"/>
      <c r="C175" s="2" t="n"/>
      <c r="E175">
        <f>IF(B175="","",IFERROR(INDEX(Facturas!$B$2:$B$301,MATCH(B175,Facturas!$A$2:$A$301,0)),"factura no encontrada"))</f>
        <v/>
      </c>
    </row>
    <row r="176">
      <c r="A176" s="4" t="n"/>
      <c r="C176" s="2" t="n"/>
      <c r="E176">
        <f>IF(B176="","",IFERROR(INDEX(Facturas!$B$2:$B$301,MATCH(B176,Facturas!$A$2:$A$301,0)),"factura no encontrada"))</f>
        <v/>
      </c>
    </row>
    <row r="177">
      <c r="A177" s="4" t="n"/>
      <c r="C177" s="2" t="n"/>
      <c r="E177">
        <f>IF(B177="","",IFERROR(INDEX(Facturas!$B$2:$B$301,MATCH(B177,Facturas!$A$2:$A$301,0)),"factura no encontrada"))</f>
        <v/>
      </c>
    </row>
    <row r="178">
      <c r="A178" s="4" t="n"/>
      <c r="C178" s="2" t="n"/>
      <c r="E178">
        <f>IF(B178="","",IFERROR(INDEX(Facturas!$B$2:$B$301,MATCH(B178,Facturas!$A$2:$A$301,0)),"factura no encontrada"))</f>
        <v/>
      </c>
    </row>
    <row r="179">
      <c r="A179" s="4" t="n"/>
      <c r="C179" s="2" t="n"/>
      <c r="E179">
        <f>IF(B179="","",IFERROR(INDEX(Facturas!$B$2:$B$301,MATCH(B179,Facturas!$A$2:$A$301,0)),"factura no encontrada"))</f>
        <v/>
      </c>
    </row>
    <row r="180">
      <c r="A180" s="4" t="n"/>
      <c r="C180" s="2" t="n"/>
      <c r="E180">
        <f>IF(B180="","",IFERROR(INDEX(Facturas!$B$2:$B$301,MATCH(B180,Facturas!$A$2:$A$301,0)),"factura no encontrada"))</f>
        <v/>
      </c>
    </row>
    <row r="181">
      <c r="A181" s="4" t="n"/>
      <c r="C181" s="2" t="n"/>
      <c r="E181">
        <f>IF(B181="","",IFERROR(INDEX(Facturas!$B$2:$B$301,MATCH(B181,Facturas!$A$2:$A$301,0)),"factura no encontrada"))</f>
        <v/>
      </c>
    </row>
    <row r="182">
      <c r="A182" s="4" t="n"/>
      <c r="C182" s="2" t="n"/>
      <c r="E182">
        <f>IF(B182="","",IFERROR(INDEX(Facturas!$B$2:$B$301,MATCH(B182,Facturas!$A$2:$A$301,0)),"factura no encontrada"))</f>
        <v/>
      </c>
    </row>
    <row r="183">
      <c r="A183" s="4" t="n"/>
      <c r="C183" s="2" t="n"/>
      <c r="E183">
        <f>IF(B183="","",IFERROR(INDEX(Facturas!$B$2:$B$301,MATCH(B183,Facturas!$A$2:$A$301,0)),"factura no encontrada"))</f>
        <v/>
      </c>
    </row>
    <row r="184">
      <c r="A184" s="4" t="n"/>
      <c r="C184" s="2" t="n"/>
      <c r="E184">
        <f>IF(B184="","",IFERROR(INDEX(Facturas!$B$2:$B$301,MATCH(B184,Facturas!$A$2:$A$301,0)),"factura no encontrada"))</f>
        <v/>
      </c>
    </row>
    <row r="185">
      <c r="A185" s="4" t="n"/>
      <c r="C185" s="2" t="n"/>
      <c r="E185">
        <f>IF(B185="","",IFERROR(INDEX(Facturas!$B$2:$B$301,MATCH(B185,Facturas!$A$2:$A$301,0)),"factura no encontrada"))</f>
        <v/>
      </c>
    </row>
    <row r="186">
      <c r="A186" s="4" t="n"/>
      <c r="C186" s="2" t="n"/>
      <c r="E186">
        <f>IF(B186="","",IFERROR(INDEX(Facturas!$B$2:$B$301,MATCH(B186,Facturas!$A$2:$A$301,0)),"factura no encontrada"))</f>
        <v/>
      </c>
    </row>
    <row r="187">
      <c r="A187" s="4" t="n"/>
      <c r="C187" s="2" t="n"/>
      <c r="E187">
        <f>IF(B187="","",IFERROR(INDEX(Facturas!$B$2:$B$301,MATCH(B187,Facturas!$A$2:$A$301,0)),"factura no encontrada"))</f>
        <v/>
      </c>
    </row>
    <row r="188">
      <c r="A188" s="4" t="n"/>
      <c r="C188" s="2" t="n"/>
      <c r="E188">
        <f>IF(B188="","",IFERROR(INDEX(Facturas!$B$2:$B$301,MATCH(B188,Facturas!$A$2:$A$301,0)),"factura no encontrada"))</f>
        <v/>
      </c>
    </row>
    <row r="189">
      <c r="A189" s="4" t="n"/>
      <c r="C189" s="2" t="n"/>
      <c r="E189">
        <f>IF(B189="","",IFERROR(INDEX(Facturas!$B$2:$B$301,MATCH(B189,Facturas!$A$2:$A$301,0)),"factura no encontrada"))</f>
        <v/>
      </c>
    </row>
    <row r="190">
      <c r="A190" s="4" t="n"/>
      <c r="C190" s="2" t="n"/>
      <c r="E190">
        <f>IF(B190="","",IFERROR(INDEX(Facturas!$B$2:$B$301,MATCH(B190,Facturas!$A$2:$A$301,0)),"factura no encontrada"))</f>
        <v/>
      </c>
    </row>
    <row r="191">
      <c r="A191" s="4" t="n"/>
      <c r="C191" s="2" t="n"/>
      <c r="E191">
        <f>IF(B191="","",IFERROR(INDEX(Facturas!$B$2:$B$301,MATCH(B191,Facturas!$A$2:$A$301,0)),"factura no encontrada"))</f>
        <v/>
      </c>
    </row>
    <row r="192">
      <c r="A192" s="4" t="n"/>
      <c r="C192" s="2" t="n"/>
      <c r="E192">
        <f>IF(B192="","",IFERROR(INDEX(Facturas!$B$2:$B$301,MATCH(B192,Facturas!$A$2:$A$301,0)),"factura no encontrada"))</f>
        <v/>
      </c>
    </row>
    <row r="193">
      <c r="A193" s="4" t="n"/>
      <c r="C193" s="2" t="n"/>
      <c r="E193">
        <f>IF(B193="","",IFERROR(INDEX(Facturas!$B$2:$B$301,MATCH(B193,Facturas!$A$2:$A$301,0)),"factura no encontrada"))</f>
        <v/>
      </c>
    </row>
    <row r="194">
      <c r="A194" s="4" t="n"/>
      <c r="C194" s="2" t="n"/>
      <c r="E194">
        <f>IF(B194="","",IFERROR(INDEX(Facturas!$B$2:$B$301,MATCH(B194,Facturas!$A$2:$A$301,0)),"factura no encontrada"))</f>
        <v/>
      </c>
    </row>
    <row r="195">
      <c r="A195" s="4" t="n"/>
      <c r="C195" s="2" t="n"/>
      <c r="E195">
        <f>IF(B195="","",IFERROR(INDEX(Facturas!$B$2:$B$301,MATCH(B195,Facturas!$A$2:$A$301,0)),"factura no encontrada"))</f>
        <v/>
      </c>
    </row>
    <row r="196">
      <c r="A196" s="4" t="n"/>
      <c r="C196" s="2" t="n"/>
      <c r="E196">
        <f>IF(B196="","",IFERROR(INDEX(Facturas!$B$2:$B$301,MATCH(B196,Facturas!$A$2:$A$301,0)),"factura no encontrada"))</f>
        <v/>
      </c>
    </row>
    <row r="197">
      <c r="A197" s="4" t="n"/>
      <c r="C197" s="2" t="n"/>
      <c r="E197">
        <f>IF(B197="","",IFERROR(INDEX(Facturas!$B$2:$B$301,MATCH(B197,Facturas!$A$2:$A$301,0)),"factura no encontrada"))</f>
        <v/>
      </c>
    </row>
    <row r="198">
      <c r="A198" s="4" t="n"/>
      <c r="C198" s="2" t="n"/>
      <c r="E198">
        <f>IF(B198="","",IFERROR(INDEX(Facturas!$B$2:$B$301,MATCH(B198,Facturas!$A$2:$A$301,0)),"factura no encontrada"))</f>
        <v/>
      </c>
    </row>
    <row r="199">
      <c r="A199" s="4" t="n"/>
      <c r="C199" s="2" t="n"/>
      <c r="E199">
        <f>IF(B199="","",IFERROR(INDEX(Facturas!$B$2:$B$301,MATCH(B199,Facturas!$A$2:$A$301,0)),"factura no encontrada"))</f>
        <v/>
      </c>
    </row>
    <row r="200">
      <c r="A200" s="4" t="n"/>
      <c r="C200" s="2" t="n"/>
      <c r="E200">
        <f>IF(B200="","",IFERROR(INDEX(Facturas!$B$2:$B$301,MATCH(B200,Facturas!$A$2:$A$301,0)),"factura no encontrada"))</f>
        <v/>
      </c>
    </row>
    <row r="201">
      <c r="A201" s="4" t="n"/>
      <c r="C201" s="2" t="n"/>
      <c r="E201">
        <f>IF(B201="","",IFERROR(INDEX(Facturas!$B$2:$B$301,MATCH(B201,Facturas!$A$2:$A$301,0)),"factura no encontrada"))</f>
        <v/>
      </c>
    </row>
    <row r="202">
      <c r="A202" s="4" t="n"/>
      <c r="C202" s="2" t="n"/>
      <c r="E202">
        <f>IF(B202="","",IFERROR(INDEX(Facturas!$B$2:$B$301,MATCH(B202,Facturas!$A$2:$A$301,0)),"factura no encontrada"))</f>
        <v/>
      </c>
    </row>
    <row r="203">
      <c r="A203" s="4" t="n"/>
      <c r="C203" s="2" t="n"/>
      <c r="E203">
        <f>IF(B203="","",IFERROR(INDEX(Facturas!$B$2:$B$301,MATCH(B203,Facturas!$A$2:$A$301,0)),"factura no encontrada"))</f>
        <v/>
      </c>
    </row>
    <row r="204">
      <c r="A204" s="4" t="n"/>
      <c r="C204" s="2" t="n"/>
      <c r="E204">
        <f>IF(B204="","",IFERROR(INDEX(Facturas!$B$2:$B$301,MATCH(B204,Facturas!$A$2:$A$301,0)),"factura no encontrada"))</f>
        <v/>
      </c>
    </row>
    <row r="205">
      <c r="A205" s="4" t="n"/>
      <c r="C205" s="2" t="n"/>
      <c r="E205">
        <f>IF(B205="","",IFERROR(INDEX(Facturas!$B$2:$B$301,MATCH(B205,Facturas!$A$2:$A$301,0)),"factura no encontrada"))</f>
        <v/>
      </c>
    </row>
    <row r="206">
      <c r="A206" s="4" t="n"/>
      <c r="C206" s="2" t="n"/>
      <c r="E206">
        <f>IF(B206="","",IFERROR(INDEX(Facturas!$B$2:$B$301,MATCH(B206,Facturas!$A$2:$A$301,0)),"factura no encontrada"))</f>
        <v/>
      </c>
    </row>
    <row r="207">
      <c r="A207" s="4" t="n"/>
      <c r="C207" s="2" t="n"/>
      <c r="E207">
        <f>IF(B207="","",IFERROR(INDEX(Facturas!$B$2:$B$301,MATCH(B207,Facturas!$A$2:$A$301,0)),"factura no encontrada"))</f>
        <v/>
      </c>
    </row>
    <row r="208">
      <c r="A208" s="4" t="n"/>
      <c r="C208" s="2" t="n"/>
      <c r="E208">
        <f>IF(B208="","",IFERROR(INDEX(Facturas!$B$2:$B$301,MATCH(B208,Facturas!$A$2:$A$301,0)),"factura no encontrada"))</f>
        <v/>
      </c>
    </row>
    <row r="209">
      <c r="A209" s="4" t="n"/>
      <c r="C209" s="2" t="n"/>
      <c r="E209">
        <f>IF(B209="","",IFERROR(INDEX(Facturas!$B$2:$B$301,MATCH(B209,Facturas!$A$2:$A$301,0)),"factura no encontrada"))</f>
        <v/>
      </c>
    </row>
    <row r="210">
      <c r="A210" s="4" t="n"/>
      <c r="C210" s="2" t="n"/>
      <c r="E210">
        <f>IF(B210="","",IFERROR(INDEX(Facturas!$B$2:$B$301,MATCH(B210,Facturas!$A$2:$A$301,0)),"factura no encontrada"))</f>
        <v/>
      </c>
    </row>
    <row r="211">
      <c r="A211" s="4" t="n"/>
      <c r="C211" s="2" t="n"/>
      <c r="E211">
        <f>IF(B211="","",IFERROR(INDEX(Facturas!$B$2:$B$301,MATCH(B211,Facturas!$A$2:$A$301,0)),"factura no encontrada"))</f>
        <v/>
      </c>
    </row>
    <row r="212">
      <c r="A212" s="4" t="n"/>
      <c r="C212" s="2" t="n"/>
      <c r="E212">
        <f>IF(B212="","",IFERROR(INDEX(Facturas!$B$2:$B$301,MATCH(B212,Facturas!$A$2:$A$301,0)),"factura no encontrada"))</f>
        <v/>
      </c>
    </row>
    <row r="213">
      <c r="A213" s="4" t="n"/>
      <c r="C213" s="2" t="n"/>
      <c r="E213">
        <f>IF(B213="","",IFERROR(INDEX(Facturas!$B$2:$B$301,MATCH(B213,Facturas!$A$2:$A$301,0)),"factura no encontrada"))</f>
        <v/>
      </c>
    </row>
    <row r="214">
      <c r="A214" s="4" t="n"/>
      <c r="C214" s="2" t="n"/>
      <c r="E214">
        <f>IF(B214="","",IFERROR(INDEX(Facturas!$B$2:$B$301,MATCH(B214,Facturas!$A$2:$A$301,0)),"factura no encontrada"))</f>
        <v/>
      </c>
    </row>
    <row r="215">
      <c r="A215" s="4" t="n"/>
      <c r="C215" s="2" t="n"/>
      <c r="E215">
        <f>IF(B215="","",IFERROR(INDEX(Facturas!$B$2:$B$301,MATCH(B215,Facturas!$A$2:$A$301,0)),"factura no encontrada"))</f>
        <v/>
      </c>
    </row>
    <row r="216">
      <c r="A216" s="4" t="n"/>
      <c r="C216" s="2" t="n"/>
      <c r="E216">
        <f>IF(B216="","",IFERROR(INDEX(Facturas!$B$2:$B$301,MATCH(B216,Facturas!$A$2:$A$301,0)),"factura no encontrada"))</f>
        <v/>
      </c>
    </row>
    <row r="217">
      <c r="A217" s="4" t="n"/>
      <c r="C217" s="2" t="n"/>
      <c r="E217">
        <f>IF(B217="","",IFERROR(INDEX(Facturas!$B$2:$B$301,MATCH(B217,Facturas!$A$2:$A$301,0)),"factura no encontrada"))</f>
        <v/>
      </c>
    </row>
    <row r="218">
      <c r="A218" s="4" t="n"/>
      <c r="C218" s="2" t="n"/>
      <c r="E218">
        <f>IF(B218="","",IFERROR(INDEX(Facturas!$B$2:$B$301,MATCH(B218,Facturas!$A$2:$A$301,0)),"factura no encontrada"))</f>
        <v/>
      </c>
    </row>
    <row r="219">
      <c r="A219" s="4" t="n"/>
      <c r="C219" s="2" t="n"/>
      <c r="E219">
        <f>IF(B219="","",IFERROR(INDEX(Facturas!$B$2:$B$301,MATCH(B219,Facturas!$A$2:$A$301,0)),"factura no encontrada"))</f>
        <v/>
      </c>
    </row>
    <row r="220">
      <c r="A220" s="4" t="n"/>
      <c r="C220" s="2" t="n"/>
      <c r="E220">
        <f>IF(B220="","",IFERROR(INDEX(Facturas!$B$2:$B$301,MATCH(B220,Facturas!$A$2:$A$301,0)),"factura no encontrada"))</f>
        <v/>
      </c>
    </row>
    <row r="221">
      <c r="A221" s="4" t="n"/>
      <c r="C221" s="2" t="n"/>
      <c r="E221">
        <f>IF(B221="","",IFERROR(INDEX(Facturas!$B$2:$B$301,MATCH(B221,Facturas!$A$2:$A$301,0)),"factura no encontrada"))</f>
        <v/>
      </c>
    </row>
    <row r="222">
      <c r="A222" s="4" t="n"/>
      <c r="C222" s="2" t="n"/>
      <c r="E222">
        <f>IF(B222="","",IFERROR(INDEX(Facturas!$B$2:$B$301,MATCH(B222,Facturas!$A$2:$A$301,0)),"factura no encontrada"))</f>
        <v/>
      </c>
    </row>
    <row r="223">
      <c r="A223" s="4" t="n"/>
      <c r="C223" s="2" t="n"/>
      <c r="E223">
        <f>IF(B223="","",IFERROR(INDEX(Facturas!$B$2:$B$301,MATCH(B223,Facturas!$A$2:$A$301,0)),"factura no encontrada"))</f>
        <v/>
      </c>
    </row>
    <row r="224">
      <c r="A224" s="4" t="n"/>
      <c r="C224" s="2" t="n"/>
      <c r="E224">
        <f>IF(B224="","",IFERROR(INDEX(Facturas!$B$2:$B$301,MATCH(B224,Facturas!$A$2:$A$301,0)),"factura no encontrada"))</f>
        <v/>
      </c>
    </row>
    <row r="225">
      <c r="A225" s="4" t="n"/>
      <c r="C225" s="2" t="n"/>
      <c r="E225">
        <f>IF(B225="","",IFERROR(INDEX(Facturas!$B$2:$B$301,MATCH(B225,Facturas!$A$2:$A$301,0)),"factura no encontrada"))</f>
        <v/>
      </c>
    </row>
    <row r="226">
      <c r="A226" s="4" t="n"/>
      <c r="C226" s="2" t="n"/>
      <c r="E226">
        <f>IF(B226="","",IFERROR(INDEX(Facturas!$B$2:$B$301,MATCH(B226,Facturas!$A$2:$A$301,0)),"factura no encontrada"))</f>
        <v/>
      </c>
    </row>
    <row r="227">
      <c r="A227" s="4" t="n"/>
      <c r="C227" s="2" t="n"/>
      <c r="E227">
        <f>IF(B227="","",IFERROR(INDEX(Facturas!$B$2:$B$301,MATCH(B227,Facturas!$A$2:$A$301,0)),"factura no encontrada"))</f>
        <v/>
      </c>
    </row>
    <row r="228">
      <c r="A228" s="4" t="n"/>
      <c r="C228" s="2" t="n"/>
      <c r="E228">
        <f>IF(B228="","",IFERROR(INDEX(Facturas!$B$2:$B$301,MATCH(B228,Facturas!$A$2:$A$301,0)),"factura no encontrada"))</f>
        <v/>
      </c>
    </row>
    <row r="229">
      <c r="A229" s="4" t="n"/>
      <c r="C229" s="2" t="n"/>
      <c r="E229">
        <f>IF(B229="","",IFERROR(INDEX(Facturas!$B$2:$B$301,MATCH(B229,Facturas!$A$2:$A$301,0)),"factura no encontrada"))</f>
        <v/>
      </c>
    </row>
    <row r="230">
      <c r="A230" s="4" t="n"/>
      <c r="C230" s="2" t="n"/>
      <c r="E230">
        <f>IF(B230="","",IFERROR(INDEX(Facturas!$B$2:$B$301,MATCH(B230,Facturas!$A$2:$A$301,0)),"factura no encontrada"))</f>
        <v/>
      </c>
    </row>
    <row r="231">
      <c r="A231" s="4" t="n"/>
      <c r="C231" s="2" t="n"/>
      <c r="E231">
        <f>IF(B231="","",IFERROR(INDEX(Facturas!$B$2:$B$301,MATCH(B231,Facturas!$A$2:$A$301,0)),"factura no encontrada"))</f>
        <v/>
      </c>
    </row>
    <row r="232">
      <c r="A232" s="4" t="n"/>
      <c r="C232" s="2" t="n"/>
      <c r="E232">
        <f>IF(B232="","",IFERROR(INDEX(Facturas!$B$2:$B$301,MATCH(B232,Facturas!$A$2:$A$301,0)),"factura no encontrada"))</f>
        <v/>
      </c>
    </row>
    <row r="233">
      <c r="A233" s="4" t="n"/>
      <c r="C233" s="2" t="n"/>
      <c r="E233">
        <f>IF(B233="","",IFERROR(INDEX(Facturas!$B$2:$B$301,MATCH(B233,Facturas!$A$2:$A$301,0)),"factura no encontrada"))</f>
        <v/>
      </c>
    </row>
    <row r="234">
      <c r="A234" s="4" t="n"/>
      <c r="C234" s="2" t="n"/>
      <c r="E234">
        <f>IF(B234="","",IFERROR(INDEX(Facturas!$B$2:$B$301,MATCH(B234,Facturas!$A$2:$A$301,0)),"factura no encontrada"))</f>
        <v/>
      </c>
    </row>
    <row r="235">
      <c r="A235" s="4" t="n"/>
      <c r="C235" s="2" t="n"/>
      <c r="E235">
        <f>IF(B235="","",IFERROR(INDEX(Facturas!$B$2:$B$301,MATCH(B235,Facturas!$A$2:$A$301,0)),"factura no encontrada"))</f>
        <v/>
      </c>
    </row>
    <row r="236">
      <c r="A236" s="4" t="n"/>
      <c r="C236" s="2" t="n"/>
      <c r="E236">
        <f>IF(B236="","",IFERROR(INDEX(Facturas!$B$2:$B$301,MATCH(B236,Facturas!$A$2:$A$301,0)),"factura no encontrada"))</f>
        <v/>
      </c>
    </row>
    <row r="237">
      <c r="A237" s="4" t="n"/>
      <c r="C237" s="2" t="n"/>
      <c r="E237">
        <f>IF(B237="","",IFERROR(INDEX(Facturas!$B$2:$B$301,MATCH(B237,Facturas!$A$2:$A$301,0)),"factura no encontrada"))</f>
        <v/>
      </c>
    </row>
    <row r="238">
      <c r="A238" s="4" t="n"/>
      <c r="C238" s="2" t="n"/>
      <c r="E238">
        <f>IF(B238="","",IFERROR(INDEX(Facturas!$B$2:$B$301,MATCH(B238,Facturas!$A$2:$A$301,0)),"factura no encontrada"))</f>
        <v/>
      </c>
    </row>
    <row r="239">
      <c r="A239" s="4" t="n"/>
      <c r="C239" s="2" t="n"/>
      <c r="E239">
        <f>IF(B239="","",IFERROR(INDEX(Facturas!$B$2:$B$301,MATCH(B239,Facturas!$A$2:$A$301,0)),"factura no encontrada"))</f>
        <v/>
      </c>
    </row>
    <row r="240">
      <c r="A240" s="4" t="n"/>
      <c r="C240" s="2" t="n"/>
      <c r="E240">
        <f>IF(B240="","",IFERROR(INDEX(Facturas!$B$2:$B$301,MATCH(B240,Facturas!$A$2:$A$301,0)),"factura no encontrada"))</f>
        <v/>
      </c>
    </row>
    <row r="241">
      <c r="A241" s="4" t="n"/>
      <c r="C241" s="2" t="n"/>
      <c r="E241">
        <f>IF(B241="","",IFERROR(INDEX(Facturas!$B$2:$B$301,MATCH(B241,Facturas!$A$2:$A$301,0)),"factura no encontrada"))</f>
        <v/>
      </c>
    </row>
    <row r="242">
      <c r="A242" s="4" t="n"/>
      <c r="C242" s="2" t="n"/>
      <c r="E242">
        <f>IF(B242="","",IFERROR(INDEX(Facturas!$B$2:$B$301,MATCH(B242,Facturas!$A$2:$A$301,0)),"factura no encontrada"))</f>
        <v/>
      </c>
    </row>
    <row r="243">
      <c r="A243" s="4" t="n"/>
      <c r="C243" s="2" t="n"/>
      <c r="E243">
        <f>IF(B243="","",IFERROR(INDEX(Facturas!$B$2:$B$301,MATCH(B243,Facturas!$A$2:$A$301,0)),"factura no encontrada"))</f>
        <v/>
      </c>
    </row>
    <row r="244">
      <c r="A244" s="4" t="n"/>
      <c r="C244" s="2" t="n"/>
      <c r="E244">
        <f>IF(B244="","",IFERROR(INDEX(Facturas!$B$2:$B$301,MATCH(B244,Facturas!$A$2:$A$301,0)),"factura no encontrada"))</f>
        <v/>
      </c>
    </row>
    <row r="245">
      <c r="A245" s="4" t="n"/>
      <c r="C245" s="2" t="n"/>
      <c r="E245">
        <f>IF(B245="","",IFERROR(INDEX(Facturas!$B$2:$B$301,MATCH(B245,Facturas!$A$2:$A$301,0)),"factura no encontrada"))</f>
        <v/>
      </c>
    </row>
    <row r="246">
      <c r="A246" s="4" t="n"/>
      <c r="C246" s="2" t="n"/>
      <c r="E246">
        <f>IF(B246="","",IFERROR(INDEX(Facturas!$B$2:$B$301,MATCH(B246,Facturas!$A$2:$A$301,0)),"factura no encontrada"))</f>
        <v/>
      </c>
    </row>
    <row r="247">
      <c r="A247" s="4" t="n"/>
      <c r="C247" s="2" t="n"/>
      <c r="E247">
        <f>IF(B247="","",IFERROR(INDEX(Facturas!$B$2:$B$301,MATCH(B247,Facturas!$A$2:$A$301,0)),"factura no encontrada"))</f>
        <v/>
      </c>
    </row>
    <row r="248">
      <c r="A248" s="4" t="n"/>
      <c r="C248" s="2" t="n"/>
      <c r="E248">
        <f>IF(B248="","",IFERROR(INDEX(Facturas!$B$2:$B$301,MATCH(B248,Facturas!$A$2:$A$301,0)),"factura no encontrada"))</f>
        <v/>
      </c>
    </row>
    <row r="249">
      <c r="A249" s="4" t="n"/>
      <c r="C249" s="2" t="n"/>
      <c r="E249">
        <f>IF(B249="","",IFERROR(INDEX(Facturas!$B$2:$B$301,MATCH(B249,Facturas!$A$2:$A$301,0)),"factura no encontrada"))</f>
        <v/>
      </c>
    </row>
    <row r="250">
      <c r="A250" s="4" t="n"/>
      <c r="C250" s="2" t="n"/>
      <c r="E250">
        <f>IF(B250="","",IFERROR(INDEX(Facturas!$B$2:$B$301,MATCH(B250,Facturas!$A$2:$A$301,0)),"factura no encontrada"))</f>
        <v/>
      </c>
    </row>
    <row r="251">
      <c r="A251" s="4" t="n"/>
      <c r="C251" s="2" t="n"/>
      <c r="E251">
        <f>IF(B251="","",IFERROR(INDEX(Facturas!$B$2:$B$301,MATCH(B251,Facturas!$A$2:$A$301,0)),"factura no encontrada"))</f>
        <v/>
      </c>
    </row>
    <row r="252">
      <c r="A252" s="4" t="n"/>
      <c r="C252" s="2" t="n"/>
      <c r="E252">
        <f>IF(B252="","",IFERROR(INDEX(Facturas!$B$2:$B$301,MATCH(B252,Facturas!$A$2:$A$301,0)),"factura no encontrada"))</f>
        <v/>
      </c>
    </row>
    <row r="253">
      <c r="A253" s="4" t="n"/>
      <c r="C253" s="2" t="n"/>
      <c r="E253">
        <f>IF(B253="","",IFERROR(INDEX(Facturas!$B$2:$B$301,MATCH(B253,Facturas!$A$2:$A$301,0)),"factura no encontrada"))</f>
        <v/>
      </c>
    </row>
    <row r="254">
      <c r="A254" s="4" t="n"/>
      <c r="C254" s="2" t="n"/>
      <c r="E254">
        <f>IF(B254="","",IFERROR(INDEX(Facturas!$B$2:$B$301,MATCH(B254,Facturas!$A$2:$A$301,0)),"factura no encontrada"))</f>
        <v/>
      </c>
    </row>
    <row r="255">
      <c r="A255" s="4" t="n"/>
      <c r="C255" s="2" t="n"/>
      <c r="E255">
        <f>IF(B255="","",IFERROR(INDEX(Facturas!$B$2:$B$301,MATCH(B255,Facturas!$A$2:$A$301,0)),"factura no encontrada"))</f>
        <v/>
      </c>
    </row>
    <row r="256">
      <c r="A256" s="4" t="n"/>
      <c r="C256" s="2" t="n"/>
      <c r="E256">
        <f>IF(B256="","",IFERROR(INDEX(Facturas!$B$2:$B$301,MATCH(B256,Facturas!$A$2:$A$301,0)),"factura no encontrada"))</f>
        <v/>
      </c>
    </row>
    <row r="257">
      <c r="A257" s="4" t="n"/>
      <c r="C257" s="2" t="n"/>
      <c r="E257">
        <f>IF(B257="","",IFERROR(INDEX(Facturas!$B$2:$B$301,MATCH(B257,Facturas!$A$2:$A$301,0)),"factura no encontrada"))</f>
        <v/>
      </c>
    </row>
    <row r="258">
      <c r="A258" s="4" t="n"/>
      <c r="C258" s="2" t="n"/>
      <c r="E258">
        <f>IF(B258="","",IFERROR(INDEX(Facturas!$B$2:$B$301,MATCH(B258,Facturas!$A$2:$A$301,0)),"factura no encontrada"))</f>
        <v/>
      </c>
    </row>
    <row r="259">
      <c r="A259" s="4" t="n"/>
      <c r="C259" s="2" t="n"/>
      <c r="E259">
        <f>IF(B259="","",IFERROR(INDEX(Facturas!$B$2:$B$301,MATCH(B259,Facturas!$A$2:$A$301,0)),"factura no encontrada"))</f>
        <v/>
      </c>
    </row>
    <row r="260">
      <c r="A260" s="4" t="n"/>
      <c r="C260" s="2" t="n"/>
      <c r="E260">
        <f>IF(B260="","",IFERROR(INDEX(Facturas!$B$2:$B$301,MATCH(B260,Facturas!$A$2:$A$301,0)),"factura no encontrada"))</f>
        <v/>
      </c>
    </row>
    <row r="261">
      <c r="A261" s="4" t="n"/>
      <c r="C261" s="2" t="n"/>
      <c r="E261">
        <f>IF(B261="","",IFERROR(INDEX(Facturas!$B$2:$B$301,MATCH(B261,Facturas!$A$2:$A$301,0)),"factura no encontrada"))</f>
        <v/>
      </c>
    </row>
    <row r="262">
      <c r="A262" s="4" t="n"/>
      <c r="C262" s="2" t="n"/>
      <c r="E262">
        <f>IF(B262="","",IFERROR(INDEX(Facturas!$B$2:$B$301,MATCH(B262,Facturas!$A$2:$A$301,0)),"factura no encontrada"))</f>
        <v/>
      </c>
    </row>
    <row r="263">
      <c r="A263" s="4" t="n"/>
      <c r="C263" s="2" t="n"/>
      <c r="E263">
        <f>IF(B263="","",IFERROR(INDEX(Facturas!$B$2:$B$301,MATCH(B263,Facturas!$A$2:$A$301,0)),"factura no encontrada"))</f>
        <v/>
      </c>
    </row>
    <row r="264">
      <c r="A264" s="4" t="n"/>
      <c r="C264" s="2" t="n"/>
      <c r="E264">
        <f>IF(B264="","",IFERROR(INDEX(Facturas!$B$2:$B$301,MATCH(B264,Facturas!$A$2:$A$301,0)),"factura no encontrada"))</f>
        <v/>
      </c>
    </row>
    <row r="265">
      <c r="A265" s="4" t="n"/>
      <c r="C265" s="2" t="n"/>
      <c r="E265">
        <f>IF(B265="","",IFERROR(INDEX(Facturas!$B$2:$B$301,MATCH(B265,Facturas!$A$2:$A$301,0)),"factura no encontrada"))</f>
        <v/>
      </c>
    </row>
    <row r="266">
      <c r="A266" s="4" t="n"/>
      <c r="C266" s="2" t="n"/>
      <c r="E266">
        <f>IF(B266="","",IFERROR(INDEX(Facturas!$B$2:$B$301,MATCH(B266,Facturas!$A$2:$A$301,0)),"factura no encontrada"))</f>
        <v/>
      </c>
    </row>
    <row r="267">
      <c r="A267" s="4" t="n"/>
      <c r="C267" s="2" t="n"/>
      <c r="E267">
        <f>IF(B267="","",IFERROR(INDEX(Facturas!$B$2:$B$301,MATCH(B267,Facturas!$A$2:$A$301,0)),"factura no encontrada"))</f>
        <v/>
      </c>
    </row>
    <row r="268">
      <c r="A268" s="4" t="n"/>
      <c r="C268" s="2" t="n"/>
      <c r="E268">
        <f>IF(B268="","",IFERROR(INDEX(Facturas!$B$2:$B$301,MATCH(B268,Facturas!$A$2:$A$301,0)),"factura no encontrada"))</f>
        <v/>
      </c>
    </row>
    <row r="269">
      <c r="A269" s="4" t="n"/>
      <c r="C269" s="2" t="n"/>
      <c r="E269">
        <f>IF(B269="","",IFERROR(INDEX(Facturas!$B$2:$B$301,MATCH(B269,Facturas!$A$2:$A$301,0)),"factura no encontrada"))</f>
        <v/>
      </c>
    </row>
    <row r="270">
      <c r="A270" s="4" t="n"/>
      <c r="C270" s="2" t="n"/>
      <c r="E270">
        <f>IF(B270="","",IFERROR(INDEX(Facturas!$B$2:$B$301,MATCH(B270,Facturas!$A$2:$A$301,0)),"factura no encontrada"))</f>
        <v/>
      </c>
    </row>
    <row r="271">
      <c r="A271" s="4" t="n"/>
      <c r="C271" s="2" t="n"/>
      <c r="E271">
        <f>IF(B271="","",IFERROR(INDEX(Facturas!$B$2:$B$301,MATCH(B271,Facturas!$A$2:$A$301,0)),"factura no encontrada"))</f>
        <v/>
      </c>
    </row>
    <row r="272">
      <c r="A272" s="4" t="n"/>
      <c r="C272" s="2" t="n"/>
      <c r="E272">
        <f>IF(B272="","",IFERROR(INDEX(Facturas!$B$2:$B$301,MATCH(B272,Facturas!$A$2:$A$301,0)),"factura no encontrada"))</f>
        <v/>
      </c>
    </row>
    <row r="273">
      <c r="A273" s="4" t="n"/>
      <c r="C273" s="2" t="n"/>
      <c r="E273">
        <f>IF(B273="","",IFERROR(INDEX(Facturas!$B$2:$B$301,MATCH(B273,Facturas!$A$2:$A$301,0)),"factura no encontrada"))</f>
        <v/>
      </c>
    </row>
    <row r="274">
      <c r="A274" s="4" t="n"/>
      <c r="C274" s="2" t="n"/>
      <c r="E274">
        <f>IF(B274="","",IFERROR(INDEX(Facturas!$B$2:$B$301,MATCH(B274,Facturas!$A$2:$A$301,0)),"factura no encontrada"))</f>
        <v/>
      </c>
    </row>
    <row r="275">
      <c r="A275" s="4" t="n"/>
      <c r="C275" s="2" t="n"/>
      <c r="E275">
        <f>IF(B275="","",IFERROR(INDEX(Facturas!$B$2:$B$301,MATCH(B275,Facturas!$A$2:$A$301,0)),"factura no encontrada"))</f>
        <v/>
      </c>
    </row>
    <row r="276">
      <c r="A276" s="4" t="n"/>
      <c r="C276" s="2" t="n"/>
      <c r="E276">
        <f>IF(B276="","",IFERROR(INDEX(Facturas!$B$2:$B$301,MATCH(B276,Facturas!$A$2:$A$301,0)),"factura no encontrada"))</f>
        <v/>
      </c>
    </row>
    <row r="277">
      <c r="A277" s="4" t="n"/>
      <c r="C277" s="2" t="n"/>
      <c r="E277">
        <f>IF(B277="","",IFERROR(INDEX(Facturas!$B$2:$B$301,MATCH(B277,Facturas!$A$2:$A$301,0)),"factura no encontrada"))</f>
        <v/>
      </c>
    </row>
    <row r="278">
      <c r="A278" s="4" t="n"/>
      <c r="C278" s="2" t="n"/>
      <c r="E278">
        <f>IF(B278="","",IFERROR(INDEX(Facturas!$B$2:$B$301,MATCH(B278,Facturas!$A$2:$A$301,0)),"factura no encontrada"))</f>
        <v/>
      </c>
    </row>
    <row r="279">
      <c r="A279" s="4" t="n"/>
      <c r="C279" s="2" t="n"/>
      <c r="E279">
        <f>IF(B279="","",IFERROR(INDEX(Facturas!$B$2:$B$301,MATCH(B279,Facturas!$A$2:$A$301,0)),"factura no encontrada"))</f>
        <v/>
      </c>
    </row>
    <row r="280">
      <c r="A280" s="4" t="n"/>
      <c r="C280" s="2" t="n"/>
      <c r="E280">
        <f>IF(B280="","",IFERROR(INDEX(Facturas!$B$2:$B$301,MATCH(B280,Facturas!$A$2:$A$301,0)),"factura no encontrada"))</f>
        <v/>
      </c>
    </row>
    <row r="281">
      <c r="A281" s="4" t="n"/>
      <c r="C281" s="2" t="n"/>
      <c r="E281">
        <f>IF(B281="","",IFERROR(INDEX(Facturas!$B$2:$B$301,MATCH(B281,Facturas!$A$2:$A$301,0)),"factura no encontrada"))</f>
        <v/>
      </c>
    </row>
    <row r="282">
      <c r="A282" s="4" t="n"/>
      <c r="C282" s="2" t="n"/>
      <c r="E282">
        <f>IF(B282="","",IFERROR(INDEX(Facturas!$B$2:$B$301,MATCH(B282,Facturas!$A$2:$A$301,0)),"factura no encontrada"))</f>
        <v/>
      </c>
    </row>
    <row r="283">
      <c r="A283" s="4" t="n"/>
      <c r="C283" s="2" t="n"/>
      <c r="E283">
        <f>IF(B283="","",IFERROR(INDEX(Facturas!$B$2:$B$301,MATCH(B283,Facturas!$A$2:$A$301,0)),"factura no encontrada"))</f>
        <v/>
      </c>
    </row>
    <row r="284">
      <c r="A284" s="4" t="n"/>
      <c r="C284" s="2" t="n"/>
      <c r="E284">
        <f>IF(B284="","",IFERROR(INDEX(Facturas!$B$2:$B$301,MATCH(B284,Facturas!$A$2:$A$301,0)),"factura no encontrada"))</f>
        <v/>
      </c>
    </row>
    <row r="285">
      <c r="A285" s="4" t="n"/>
      <c r="C285" s="2" t="n"/>
      <c r="E285">
        <f>IF(B285="","",IFERROR(INDEX(Facturas!$B$2:$B$301,MATCH(B285,Facturas!$A$2:$A$301,0)),"factura no encontrada"))</f>
        <v/>
      </c>
    </row>
    <row r="286">
      <c r="A286" s="4" t="n"/>
      <c r="C286" s="2" t="n"/>
      <c r="E286">
        <f>IF(B286="","",IFERROR(INDEX(Facturas!$B$2:$B$301,MATCH(B286,Facturas!$A$2:$A$301,0)),"factura no encontrada"))</f>
        <v/>
      </c>
    </row>
    <row r="287">
      <c r="A287" s="4" t="n"/>
      <c r="C287" s="2" t="n"/>
      <c r="E287">
        <f>IF(B287="","",IFERROR(INDEX(Facturas!$B$2:$B$301,MATCH(B287,Facturas!$A$2:$A$301,0)),"factura no encontrada"))</f>
        <v/>
      </c>
    </row>
    <row r="288">
      <c r="A288" s="4" t="n"/>
      <c r="C288" s="2" t="n"/>
      <c r="E288">
        <f>IF(B288="","",IFERROR(INDEX(Facturas!$B$2:$B$301,MATCH(B288,Facturas!$A$2:$A$301,0)),"factura no encontrada"))</f>
        <v/>
      </c>
    </row>
    <row r="289">
      <c r="A289" s="4" t="n"/>
      <c r="C289" s="2" t="n"/>
      <c r="E289">
        <f>IF(B289="","",IFERROR(INDEX(Facturas!$B$2:$B$301,MATCH(B289,Facturas!$A$2:$A$301,0)),"factura no encontrada"))</f>
        <v/>
      </c>
    </row>
    <row r="290">
      <c r="A290" s="4" t="n"/>
      <c r="C290" s="2" t="n"/>
      <c r="E290">
        <f>IF(B290="","",IFERROR(INDEX(Facturas!$B$2:$B$301,MATCH(B290,Facturas!$A$2:$A$301,0)),"factura no encontrada"))</f>
        <v/>
      </c>
    </row>
    <row r="291">
      <c r="A291" s="4" t="n"/>
      <c r="C291" s="2" t="n"/>
      <c r="E291">
        <f>IF(B291="","",IFERROR(INDEX(Facturas!$B$2:$B$301,MATCH(B291,Facturas!$A$2:$A$301,0)),"factura no encontrada"))</f>
        <v/>
      </c>
    </row>
    <row r="292">
      <c r="A292" s="4" t="n"/>
      <c r="C292" s="2" t="n"/>
      <c r="E292">
        <f>IF(B292="","",IFERROR(INDEX(Facturas!$B$2:$B$301,MATCH(B292,Facturas!$A$2:$A$301,0)),"factura no encontrada"))</f>
        <v/>
      </c>
    </row>
    <row r="293">
      <c r="A293" s="4" t="n"/>
      <c r="C293" s="2" t="n"/>
      <c r="E293">
        <f>IF(B293="","",IFERROR(INDEX(Facturas!$B$2:$B$301,MATCH(B293,Facturas!$A$2:$A$301,0)),"factura no encontrada"))</f>
        <v/>
      </c>
    </row>
    <row r="294">
      <c r="A294" s="4" t="n"/>
      <c r="C294" s="2" t="n"/>
      <c r="E294">
        <f>IF(B294="","",IFERROR(INDEX(Facturas!$B$2:$B$301,MATCH(B294,Facturas!$A$2:$A$301,0)),"factura no encontrada"))</f>
        <v/>
      </c>
    </row>
    <row r="295">
      <c r="A295" s="4" t="n"/>
      <c r="C295" s="2" t="n"/>
      <c r="E295">
        <f>IF(B295="","",IFERROR(INDEX(Facturas!$B$2:$B$301,MATCH(B295,Facturas!$A$2:$A$301,0)),"factura no encontrada"))</f>
        <v/>
      </c>
    </row>
    <row r="296">
      <c r="A296" s="4" t="n"/>
      <c r="C296" s="2" t="n"/>
      <c r="E296">
        <f>IF(B296="","",IFERROR(INDEX(Facturas!$B$2:$B$301,MATCH(B296,Facturas!$A$2:$A$301,0)),"factura no encontrada"))</f>
        <v/>
      </c>
    </row>
    <row r="297">
      <c r="A297" s="4" t="n"/>
      <c r="C297" s="2" t="n"/>
      <c r="E297">
        <f>IF(B297="","",IFERROR(INDEX(Facturas!$B$2:$B$301,MATCH(B297,Facturas!$A$2:$A$301,0)),"factura no encontrada"))</f>
        <v/>
      </c>
    </row>
    <row r="298">
      <c r="A298" s="4" t="n"/>
      <c r="C298" s="2" t="n"/>
      <c r="E298">
        <f>IF(B298="","",IFERROR(INDEX(Facturas!$B$2:$B$301,MATCH(B298,Facturas!$A$2:$A$301,0)),"factura no encontrada"))</f>
        <v/>
      </c>
    </row>
    <row r="299">
      <c r="A299" s="4" t="n"/>
      <c r="C299" s="2" t="n"/>
      <c r="E299">
        <f>IF(B299="","",IFERROR(INDEX(Facturas!$B$2:$B$301,MATCH(B299,Facturas!$A$2:$A$301,0)),"factura no encontrada"))</f>
        <v/>
      </c>
    </row>
    <row r="300">
      <c r="A300" s="4" t="n"/>
      <c r="C300" s="2" t="n"/>
      <c r="E300">
        <f>IF(B300="","",IFERROR(INDEX(Facturas!$B$2:$B$301,MATCH(B300,Facturas!$A$2:$A$301,0)),"factura no encontrada"))</f>
        <v/>
      </c>
    </row>
    <row r="301">
      <c r="A301" s="4" t="n"/>
      <c r="C301" s="2" t="n"/>
      <c r="E301">
        <f>IF(B301="","",IFERROR(INDEX(Facturas!$B$2:$B$301,MATCH(B301,Facturas!$A$2:$A$301,0)),"factura no encontrada"))</f>
        <v/>
      </c>
    </row>
    <row r="302">
      <c r="A302" s="4" t="n"/>
      <c r="C302" s="2" t="n"/>
      <c r="E302">
        <f>IF(B302="","",IFERROR(INDEX(Facturas!$B$2:$B$301,MATCH(B302,Facturas!$A$2:$A$301,0)),"factura no encontrada"))</f>
        <v/>
      </c>
    </row>
    <row r="303">
      <c r="A303" s="4" t="n"/>
      <c r="C303" s="2" t="n"/>
      <c r="E303">
        <f>IF(B303="","",IFERROR(INDEX(Facturas!$B$2:$B$301,MATCH(B303,Facturas!$A$2:$A$301,0)),"factura no encontrada"))</f>
        <v/>
      </c>
    </row>
    <row r="304">
      <c r="A304" s="4" t="n"/>
      <c r="C304" s="2" t="n"/>
      <c r="E304">
        <f>IF(B304="","",IFERROR(INDEX(Facturas!$B$2:$B$301,MATCH(B304,Facturas!$A$2:$A$301,0)),"factura no encontrada"))</f>
        <v/>
      </c>
    </row>
    <row r="305">
      <c r="A305" s="4" t="n"/>
      <c r="C305" s="2" t="n"/>
      <c r="E305">
        <f>IF(B305="","",IFERROR(INDEX(Facturas!$B$2:$B$301,MATCH(B305,Facturas!$A$2:$A$301,0)),"factura no encontrada"))</f>
        <v/>
      </c>
    </row>
    <row r="306">
      <c r="A306" s="4" t="n"/>
      <c r="C306" s="2" t="n"/>
      <c r="E306">
        <f>IF(B306="","",IFERROR(INDEX(Facturas!$B$2:$B$301,MATCH(B306,Facturas!$A$2:$A$301,0)),"factura no encontrada"))</f>
        <v/>
      </c>
    </row>
    <row r="307">
      <c r="A307" s="4" t="n"/>
      <c r="C307" s="2" t="n"/>
      <c r="E307">
        <f>IF(B307="","",IFERROR(INDEX(Facturas!$B$2:$B$301,MATCH(B307,Facturas!$A$2:$A$301,0)),"factura no encontrada"))</f>
        <v/>
      </c>
    </row>
    <row r="308">
      <c r="A308" s="4" t="n"/>
      <c r="C308" s="2" t="n"/>
      <c r="E308">
        <f>IF(B308="","",IFERROR(INDEX(Facturas!$B$2:$B$301,MATCH(B308,Facturas!$A$2:$A$301,0)),"factura no encontrada"))</f>
        <v/>
      </c>
    </row>
    <row r="309">
      <c r="A309" s="4" t="n"/>
      <c r="C309" s="2" t="n"/>
      <c r="E309">
        <f>IF(B309="","",IFERROR(INDEX(Facturas!$B$2:$B$301,MATCH(B309,Facturas!$A$2:$A$301,0)),"factura no encontrada"))</f>
        <v/>
      </c>
    </row>
    <row r="310">
      <c r="A310" s="4" t="n"/>
      <c r="C310" s="2" t="n"/>
      <c r="E310">
        <f>IF(B310="","",IFERROR(INDEX(Facturas!$B$2:$B$301,MATCH(B310,Facturas!$A$2:$A$301,0)),"factura no encontrada"))</f>
        <v/>
      </c>
    </row>
    <row r="311">
      <c r="A311" s="4" t="n"/>
      <c r="C311" s="2" t="n"/>
      <c r="E311">
        <f>IF(B311="","",IFERROR(INDEX(Facturas!$B$2:$B$301,MATCH(B311,Facturas!$A$2:$A$301,0)),"factura no encontrada"))</f>
        <v/>
      </c>
    </row>
    <row r="312">
      <c r="A312" s="4" t="n"/>
      <c r="C312" s="2" t="n"/>
      <c r="E312">
        <f>IF(B312="","",IFERROR(INDEX(Facturas!$B$2:$B$301,MATCH(B312,Facturas!$A$2:$A$301,0)),"factura no encontrada"))</f>
        <v/>
      </c>
    </row>
    <row r="313">
      <c r="A313" s="4" t="n"/>
      <c r="C313" s="2" t="n"/>
      <c r="E313">
        <f>IF(B313="","",IFERROR(INDEX(Facturas!$B$2:$B$301,MATCH(B313,Facturas!$A$2:$A$301,0)),"factura no encontrada"))</f>
        <v/>
      </c>
    </row>
    <row r="314">
      <c r="A314" s="4" t="n"/>
      <c r="C314" s="2" t="n"/>
      <c r="E314">
        <f>IF(B314="","",IFERROR(INDEX(Facturas!$B$2:$B$301,MATCH(B314,Facturas!$A$2:$A$301,0)),"factura no encontrada"))</f>
        <v/>
      </c>
    </row>
    <row r="315">
      <c r="A315" s="4" t="n"/>
      <c r="C315" s="2" t="n"/>
      <c r="E315">
        <f>IF(B315="","",IFERROR(INDEX(Facturas!$B$2:$B$301,MATCH(B315,Facturas!$A$2:$A$301,0)),"factura no encontrada"))</f>
        <v/>
      </c>
    </row>
    <row r="316">
      <c r="A316" s="4" t="n"/>
      <c r="C316" s="2" t="n"/>
      <c r="E316">
        <f>IF(B316="","",IFERROR(INDEX(Facturas!$B$2:$B$301,MATCH(B316,Facturas!$A$2:$A$301,0)),"factura no encontrada"))</f>
        <v/>
      </c>
    </row>
    <row r="317">
      <c r="A317" s="4" t="n"/>
      <c r="C317" s="2" t="n"/>
      <c r="E317">
        <f>IF(B317="","",IFERROR(INDEX(Facturas!$B$2:$B$301,MATCH(B317,Facturas!$A$2:$A$301,0)),"factura no encontrada"))</f>
        <v/>
      </c>
    </row>
    <row r="318">
      <c r="A318" s="4" t="n"/>
      <c r="C318" s="2" t="n"/>
      <c r="E318">
        <f>IF(B318="","",IFERROR(INDEX(Facturas!$B$2:$B$301,MATCH(B318,Facturas!$A$2:$A$301,0)),"factura no encontrada"))</f>
        <v/>
      </c>
    </row>
    <row r="319">
      <c r="A319" s="4" t="n"/>
      <c r="C319" s="2" t="n"/>
      <c r="E319">
        <f>IF(B319="","",IFERROR(INDEX(Facturas!$B$2:$B$301,MATCH(B319,Facturas!$A$2:$A$301,0)),"factura no encontrada"))</f>
        <v/>
      </c>
    </row>
    <row r="320">
      <c r="A320" s="4" t="n"/>
      <c r="C320" s="2" t="n"/>
      <c r="E320">
        <f>IF(B320="","",IFERROR(INDEX(Facturas!$B$2:$B$301,MATCH(B320,Facturas!$A$2:$A$301,0)),"factura no encontrada"))</f>
        <v/>
      </c>
    </row>
    <row r="321">
      <c r="A321" s="4" t="n"/>
      <c r="C321" s="2" t="n"/>
      <c r="E321">
        <f>IF(B321="","",IFERROR(INDEX(Facturas!$B$2:$B$301,MATCH(B321,Facturas!$A$2:$A$301,0)),"factura no encontrada"))</f>
        <v/>
      </c>
    </row>
    <row r="322">
      <c r="A322" s="4" t="n"/>
      <c r="C322" s="2" t="n"/>
      <c r="E322">
        <f>IF(B322="","",IFERROR(INDEX(Facturas!$B$2:$B$301,MATCH(B322,Facturas!$A$2:$A$301,0)),"factura no encontrada"))</f>
        <v/>
      </c>
    </row>
    <row r="323">
      <c r="A323" s="4" t="n"/>
      <c r="C323" s="2" t="n"/>
      <c r="E323">
        <f>IF(B323="","",IFERROR(INDEX(Facturas!$B$2:$B$301,MATCH(B323,Facturas!$A$2:$A$301,0)),"factura no encontrada"))</f>
        <v/>
      </c>
    </row>
    <row r="324">
      <c r="A324" s="4" t="n"/>
      <c r="C324" s="2" t="n"/>
      <c r="E324">
        <f>IF(B324="","",IFERROR(INDEX(Facturas!$B$2:$B$301,MATCH(B324,Facturas!$A$2:$A$301,0)),"factura no encontrada"))</f>
        <v/>
      </c>
    </row>
    <row r="325">
      <c r="A325" s="4" t="n"/>
      <c r="C325" s="2" t="n"/>
      <c r="E325">
        <f>IF(B325="","",IFERROR(INDEX(Facturas!$B$2:$B$301,MATCH(B325,Facturas!$A$2:$A$301,0)),"factura no encontrada"))</f>
        <v/>
      </c>
    </row>
    <row r="326">
      <c r="A326" s="4" t="n"/>
      <c r="C326" s="2" t="n"/>
      <c r="E326">
        <f>IF(B326="","",IFERROR(INDEX(Facturas!$B$2:$B$301,MATCH(B326,Facturas!$A$2:$A$301,0)),"factura no encontrada"))</f>
        <v/>
      </c>
    </row>
    <row r="327">
      <c r="A327" s="4" t="n"/>
      <c r="C327" s="2" t="n"/>
      <c r="E327">
        <f>IF(B327="","",IFERROR(INDEX(Facturas!$B$2:$B$301,MATCH(B327,Facturas!$A$2:$A$301,0)),"factura no encontrada"))</f>
        <v/>
      </c>
    </row>
    <row r="328">
      <c r="A328" s="4" t="n"/>
      <c r="C328" s="2" t="n"/>
      <c r="E328">
        <f>IF(B328="","",IFERROR(INDEX(Facturas!$B$2:$B$301,MATCH(B328,Facturas!$A$2:$A$301,0)),"factura no encontrada"))</f>
        <v/>
      </c>
    </row>
    <row r="329">
      <c r="A329" s="4" t="n"/>
      <c r="C329" s="2" t="n"/>
      <c r="E329">
        <f>IF(B329="","",IFERROR(INDEX(Facturas!$B$2:$B$301,MATCH(B329,Facturas!$A$2:$A$301,0)),"factura no encontrada"))</f>
        <v/>
      </c>
    </row>
    <row r="330">
      <c r="A330" s="4" t="n"/>
      <c r="C330" s="2" t="n"/>
      <c r="E330">
        <f>IF(B330="","",IFERROR(INDEX(Facturas!$B$2:$B$301,MATCH(B330,Facturas!$A$2:$A$301,0)),"factura no encontrada"))</f>
        <v/>
      </c>
    </row>
    <row r="331">
      <c r="A331" s="4" t="n"/>
      <c r="C331" s="2" t="n"/>
      <c r="E331">
        <f>IF(B331="","",IFERROR(INDEX(Facturas!$B$2:$B$301,MATCH(B331,Facturas!$A$2:$A$301,0)),"factura no encontrada"))</f>
        <v/>
      </c>
    </row>
    <row r="332">
      <c r="A332" s="4" t="n"/>
      <c r="C332" s="2" t="n"/>
      <c r="E332">
        <f>IF(B332="","",IFERROR(INDEX(Facturas!$B$2:$B$301,MATCH(B332,Facturas!$A$2:$A$301,0)),"factura no encontrada"))</f>
        <v/>
      </c>
    </row>
    <row r="333">
      <c r="A333" s="4" t="n"/>
      <c r="C333" s="2" t="n"/>
      <c r="E333">
        <f>IF(B333="","",IFERROR(INDEX(Facturas!$B$2:$B$301,MATCH(B333,Facturas!$A$2:$A$301,0)),"factura no encontrada"))</f>
        <v/>
      </c>
    </row>
    <row r="334">
      <c r="A334" s="4" t="n"/>
      <c r="C334" s="2" t="n"/>
      <c r="E334">
        <f>IF(B334="","",IFERROR(INDEX(Facturas!$B$2:$B$301,MATCH(B334,Facturas!$A$2:$A$301,0)),"factura no encontrada"))</f>
        <v/>
      </c>
    </row>
    <row r="335">
      <c r="A335" s="4" t="n"/>
      <c r="C335" s="2" t="n"/>
      <c r="E335">
        <f>IF(B335="","",IFERROR(INDEX(Facturas!$B$2:$B$301,MATCH(B335,Facturas!$A$2:$A$301,0)),"factura no encontrada"))</f>
        <v/>
      </c>
    </row>
    <row r="336">
      <c r="A336" s="4" t="n"/>
      <c r="C336" s="2" t="n"/>
      <c r="E336">
        <f>IF(B336="","",IFERROR(INDEX(Facturas!$B$2:$B$301,MATCH(B336,Facturas!$A$2:$A$301,0)),"factura no encontrada"))</f>
        <v/>
      </c>
    </row>
    <row r="337">
      <c r="A337" s="4" t="n"/>
      <c r="C337" s="2" t="n"/>
      <c r="E337">
        <f>IF(B337="","",IFERROR(INDEX(Facturas!$B$2:$B$301,MATCH(B337,Facturas!$A$2:$A$301,0)),"factura no encontrada"))</f>
        <v/>
      </c>
    </row>
    <row r="338">
      <c r="A338" s="4" t="n"/>
      <c r="C338" s="2" t="n"/>
      <c r="E338">
        <f>IF(B338="","",IFERROR(INDEX(Facturas!$B$2:$B$301,MATCH(B338,Facturas!$A$2:$A$301,0)),"factura no encontrada"))</f>
        <v/>
      </c>
    </row>
    <row r="339">
      <c r="A339" s="4" t="n"/>
      <c r="C339" s="2" t="n"/>
      <c r="E339">
        <f>IF(B339="","",IFERROR(INDEX(Facturas!$B$2:$B$301,MATCH(B339,Facturas!$A$2:$A$301,0)),"factura no encontrada"))</f>
        <v/>
      </c>
    </row>
    <row r="340">
      <c r="A340" s="4" t="n"/>
      <c r="C340" s="2" t="n"/>
      <c r="E340">
        <f>IF(B340="","",IFERROR(INDEX(Facturas!$B$2:$B$301,MATCH(B340,Facturas!$A$2:$A$301,0)),"factura no encontrada"))</f>
        <v/>
      </c>
    </row>
    <row r="341">
      <c r="A341" s="4" t="n"/>
      <c r="C341" s="2" t="n"/>
      <c r="E341">
        <f>IF(B341="","",IFERROR(INDEX(Facturas!$B$2:$B$301,MATCH(B341,Facturas!$A$2:$A$301,0)),"factura no encontrada"))</f>
        <v/>
      </c>
    </row>
    <row r="342">
      <c r="A342" s="4" t="n"/>
      <c r="C342" s="2" t="n"/>
      <c r="E342">
        <f>IF(B342="","",IFERROR(INDEX(Facturas!$B$2:$B$301,MATCH(B342,Facturas!$A$2:$A$301,0)),"factura no encontrada"))</f>
        <v/>
      </c>
    </row>
    <row r="343">
      <c r="A343" s="4" t="n"/>
      <c r="C343" s="2" t="n"/>
      <c r="E343">
        <f>IF(B343="","",IFERROR(INDEX(Facturas!$B$2:$B$301,MATCH(B343,Facturas!$A$2:$A$301,0)),"factura no encontrada"))</f>
        <v/>
      </c>
    </row>
    <row r="344">
      <c r="A344" s="4" t="n"/>
      <c r="C344" s="2" t="n"/>
      <c r="E344">
        <f>IF(B344="","",IFERROR(INDEX(Facturas!$B$2:$B$301,MATCH(B344,Facturas!$A$2:$A$301,0)),"factura no encontrada"))</f>
        <v/>
      </c>
    </row>
    <row r="345">
      <c r="A345" s="4" t="n"/>
      <c r="C345" s="2" t="n"/>
      <c r="E345">
        <f>IF(B345="","",IFERROR(INDEX(Facturas!$B$2:$B$301,MATCH(B345,Facturas!$A$2:$A$301,0)),"factura no encontrada"))</f>
        <v/>
      </c>
    </row>
    <row r="346">
      <c r="A346" s="4" t="n"/>
      <c r="C346" s="2" t="n"/>
      <c r="E346">
        <f>IF(B346="","",IFERROR(INDEX(Facturas!$B$2:$B$301,MATCH(B346,Facturas!$A$2:$A$301,0)),"factura no encontrada"))</f>
        <v/>
      </c>
    </row>
    <row r="347">
      <c r="A347" s="4" t="n"/>
      <c r="C347" s="2" t="n"/>
      <c r="E347">
        <f>IF(B347="","",IFERROR(INDEX(Facturas!$B$2:$B$301,MATCH(B347,Facturas!$A$2:$A$301,0)),"factura no encontrada"))</f>
        <v/>
      </c>
    </row>
    <row r="348">
      <c r="A348" s="4" t="n"/>
      <c r="C348" s="2" t="n"/>
      <c r="E348">
        <f>IF(B348="","",IFERROR(INDEX(Facturas!$B$2:$B$301,MATCH(B348,Facturas!$A$2:$A$301,0)),"factura no encontrada"))</f>
        <v/>
      </c>
    </row>
    <row r="349">
      <c r="A349" s="4" t="n"/>
      <c r="C349" s="2" t="n"/>
      <c r="E349">
        <f>IF(B349="","",IFERROR(INDEX(Facturas!$B$2:$B$301,MATCH(B349,Facturas!$A$2:$A$301,0)),"factura no encontrada"))</f>
        <v/>
      </c>
    </row>
    <row r="350">
      <c r="A350" s="4" t="n"/>
      <c r="C350" s="2" t="n"/>
      <c r="E350">
        <f>IF(B350="","",IFERROR(INDEX(Facturas!$B$2:$B$301,MATCH(B350,Facturas!$A$2:$A$301,0)),"factura no encontrada"))</f>
        <v/>
      </c>
    </row>
    <row r="351">
      <c r="A351" s="4" t="n"/>
      <c r="C351" s="2" t="n"/>
      <c r="E351">
        <f>IF(B351="","",IFERROR(INDEX(Facturas!$B$2:$B$301,MATCH(B351,Facturas!$A$2:$A$301,0)),"factura no encontrada"))</f>
        <v/>
      </c>
    </row>
    <row r="352">
      <c r="A352" s="4" t="n"/>
      <c r="C352" s="2" t="n"/>
      <c r="E352">
        <f>IF(B352="","",IFERROR(INDEX(Facturas!$B$2:$B$301,MATCH(B352,Facturas!$A$2:$A$301,0)),"factura no encontrada"))</f>
        <v/>
      </c>
    </row>
    <row r="353">
      <c r="A353" s="4" t="n"/>
      <c r="C353" s="2" t="n"/>
      <c r="E353">
        <f>IF(B353="","",IFERROR(INDEX(Facturas!$B$2:$B$301,MATCH(B353,Facturas!$A$2:$A$301,0)),"factura no encontrada"))</f>
        <v/>
      </c>
    </row>
    <row r="354">
      <c r="A354" s="4" t="n"/>
      <c r="C354" s="2" t="n"/>
      <c r="E354">
        <f>IF(B354="","",IFERROR(INDEX(Facturas!$B$2:$B$301,MATCH(B354,Facturas!$A$2:$A$301,0)),"factura no encontrada"))</f>
        <v/>
      </c>
    </row>
    <row r="355">
      <c r="A355" s="4" t="n"/>
      <c r="C355" s="2" t="n"/>
      <c r="E355">
        <f>IF(B355="","",IFERROR(INDEX(Facturas!$B$2:$B$301,MATCH(B355,Facturas!$A$2:$A$301,0)),"factura no encontrada"))</f>
        <v/>
      </c>
    </row>
    <row r="356">
      <c r="A356" s="4" t="n"/>
      <c r="C356" s="2" t="n"/>
      <c r="E356">
        <f>IF(B356="","",IFERROR(INDEX(Facturas!$B$2:$B$301,MATCH(B356,Facturas!$A$2:$A$301,0)),"factura no encontrada"))</f>
        <v/>
      </c>
    </row>
    <row r="357">
      <c r="A357" s="4" t="n"/>
      <c r="C357" s="2" t="n"/>
      <c r="E357">
        <f>IF(B357="","",IFERROR(INDEX(Facturas!$B$2:$B$301,MATCH(B357,Facturas!$A$2:$A$301,0)),"factura no encontrada"))</f>
        <v/>
      </c>
    </row>
    <row r="358">
      <c r="A358" s="4" t="n"/>
      <c r="C358" s="2" t="n"/>
      <c r="E358">
        <f>IF(B358="","",IFERROR(INDEX(Facturas!$B$2:$B$301,MATCH(B358,Facturas!$A$2:$A$301,0)),"factura no encontrada"))</f>
        <v/>
      </c>
    </row>
    <row r="359">
      <c r="A359" s="4" t="n"/>
      <c r="C359" s="2" t="n"/>
      <c r="E359">
        <f>IF(B359="","",IFERROR(INDEX(Facturas!$B$2:$B$301,MATCH(B359,Facturas!$A$2:$A$301,0)),"factura no encontrada"))</f>
        <v/>
      </c>
    </row>
    <row r="360">
      <c r="A360" s="4" t="n"/>
      <c r="C360" s="2" t="n"/>
      <c r="E360">
        <f>IF(B360="","",IFERROR(INDEX(Facturas!$B$2:$B$301,MATCH(B360,Facturas!$A$2:$A$301,0)),"factura no encontrada"))</f>
        <v/>
      </c>
    </row>
    <row r="361">
      <c r="A361" s="4" t="n"/>
      <c r="C361" s="2" t="n"/>
      <c r="E361">
        <f>IF(B361="","",IFERROR(INDEX(Facturas!$B$2:$B$301,MATCH(B361,Facturas!$A$2:$A$301,0)),"factura no encontrada"))</f>
        <v/>
      </c>
    </row>
    <row r="362">
      <c r="A362" s="4" t="n"/>
      <c r="C362" s="2" t="n"/>
      <c r="E362">
        <f>IF(B362="","",IFERROR(INDEX(Facturas!$B$2:$B$301,MATCH(B362,Facturas!$A$2:$A$301,0)),"factura no encontrada"))</f>
        <v/>
      </c>
    </row>
    <row r="363">
      <c r="A363" s="4" t="n"/>
      <c r="C363" s="2" t="n"/>
      <c r="E363">
        <f>IF(B363="","",IFERROR(INDEX(Facturas!$B$2:$B$301,MATCH(B363,Facturas!$A$2:$A$301,0)),"factura no encontrada"))</f>
        <v/>
      </c>
    </row>
    <row r="364">
      <c r="A364" s="4" t="n"/>
      <c r="C364" s="2" t="n"/>
      <c r="E364">
        <f>IF(B364="","",IFERROR(INDEX(Facturas!$B$2:$B$301,MATCH(B364,Facturas!$A$2:$A$301,0)),"factura no encontrada"))</f>
        <v/>
      </c>
    </row>
    <row r="365">
      <c r="A365" s="4" t="n"/>
      <c r="C365" s="2" t="n"/>
      <c r="E365">
        <f>IF(B365="","",IFERROR(INDEX(Facturas!$B$2:$B$301,MATCH(B365,Facturas!$A$2:$A$301,0)),"factura no encontrada"))</f>
        <v/>
      </c>
    </row>
    <row r="366">
      <c r="A366" s="4" t="n"/>
      <c r="C366" s="2" t="n"/>
      <c r="E366">
        <f>IF(B366="","",IFERROR(INDEX(Facturas!$B$2:$B$301,MATCH(B366,Facturas!$A$2:$A$301,0)),"factura no encontrada"))</f>
        <v/>
      </c>
    </row>
    <row r="367">
      <c r="A367" s="4" t="n"/>
      <c r="C367" s="2" t="n"/>
      <c r="E367">
        <f>IF(B367="","",IFERROR(INDEX(Facturas!$B$2:$B$301,MATCH(B367,Facturas!$A$2:$A$301,0)),"factura no encontrada"))</f>
        <v/>
      </c>
    </row>
    <row r="368">
      <c r="A368" s="4" t="n"/>
      <c r="C368" s="2" t="n"/>
      <c r="E368">
        <f>IF(B368="","",IFERROR(INDEX(Facturas!$B$2:$B$301,MATCH(B368,Facturas!$A$2:$A$301,0)),"factura no encontrada"))</f>
        <v/>
      </c>
    </row>
    <row r="369">
      <c r="A369" s="4" t="n"/>
      <c r="C369" s="2" t="n"/>
      <c r="E369">
        <f>IF(B369="","",IFERROR(INDEX(Facturas!$B$2:$B$301,MATCH(B369,Facturas!$A$2:$A$301,0)),"factura no encontrada"))</f>
        <v/>
      </c>
    </row>
    <row r="370">
      <c r="A370" s="4" t="n"/>
      <c r="C370" s="2" t="n"/>
      <c r="E370">
        <f>IF(B370="","",IFERROR(INDEX(Facturas!$B$2:$B$301,MATCH(B370,Facturas!$A$2:$A$301,0)),"factura no encontrada"))</f>
        <v/>
      </c>
    </row>
    <row r="371">
      <c r="A371" s="4" t="n"/>
      <c r="C371" s="2" t="n"/>
      <c r="E371">
        <f>IF(B371="","",IFERROR(INDEX(Facturas!$B$2:$B$301,MATCH(B371,Facturas!$A$2:$A$301,0)),"factura no encontrada"))</f>
        <v/>
      </c>
    </row>
    <row r="372">
      <c r="A372" s="4" t="n"/>
      <c r="C372" s="2" t="n"/>
      <c r="E372">
        <f>IF(B372="","",IFERROR(INDEX(Facturas!$B$2:$B$301,MATCH(B372,Facturas!$A$2:$A$301,0)),"factura no encontrada"))</f>
        <v/>
      </c>
    </row>
    <row r="373">
      <c r="A373" s="4" t="n"/>
      <c r="C373" s="2" t="n"/>
      <c r="E373">
        <f>IF(B373="","",IFERROR(INDEX(Facturas!$B$2:$B$301,MATCH(B373,Facturas!$A$2:$A$301,0)),"factura no encontrada"))</f>
        <v/>
      </c>
    </row>
    <row r="374">
      <c r="A374" s="4" t="n"/>
      <c r="C374" s="2" t="n"/>
      <c r="E374">
        <f>IF(B374="","",IFERROR(INDEX(Facturas!$B$2:$B$301,MATCH(B374,Facturas!$A$2:$A$301,0)),"factura no encontrada"))</f>
        <v/>
      </c>
    </row>
    <row r="375">
      <c r="A375" s="4" t="n"/>
      <c r="C375" s="2" t="n"/>
      <c r="E375">
        <f>IF(B375="","",IFERROR(INDEX(Facturas!$B$2:$B$301,MATCH(B375,Facturas!$A$2:$A$301,0)),"factura no encontrada"))</f>
        <v/>
      </c>
    </row>
    <row r="376">
      <c r="A376" s="4" t="n"/>
      <c r="C376" s="2" t="n"/>
      <c r="E376">
        <f>IF(B376="","",IFERROR(INDEX(Facturas!$B$2:$B$301,MATCH(B376,Facturas!$A$2:$A$301,0)),"factura no encontrada"))</f>
        <v/>
      </c>
    </row>
    <row r="377">
      <c r="A377" s="4" t="n"/>
      <c r="C377" s="2" t="n"/>
      <c r="E377">
        <f>IF(B377="","",IFERROR(INDEX(Facturas!$B$2:$B$301,MATCH(B377,Facturas!$A$2:$A$301,0)),"factura no encontrada"))</f>
        <v/>
      </c>
    </row>
    <row r="378">
      <c r="A378" s="4" t="n"/>
      <c r="C378" s="2" t="n"/>
      <c r="E378">
        <f>IF(B378="","",IFERROR(INDEX(Facturas!$B$2:$B$301,MATCH(B378,Facturas!$A$2:$A$301,0)),"factura no encontrada"))</f>
        <v/>
      </c>
    </row>
    <row r="379">
      <c r="A379" s="4" t="n"/>
      <c r="C379" s="2" t="n"/>
      <c r="E379">
        <f>IF(B379="","",IFERROR(INDEX(Facturas!$B$2:$B$301,MATCH(B379,Facturas!$A$2:$A$301,0)),"factura no encontrada"))</f>
        <v/>
      </c>
    </row>
    <row r="380">
      <c r="A380" s="4" t="n"/>
      <c r="C380" s="2" t="n"/>
      <c r="E380">
        <f>IF(B380="","",IFERROR(INDEX(Facturas!$B$2:$B$301,MATCH(B380,Facturas!$A$2:$A$301,0)),"factura no encontrada"))</f>
        <v/>
      </c>
    </row>
    <row r="381">
      <c r="A381" s="4" t="n"/>
      <c r="C381" s="2" t="n"/>
      <c r="E381">
        <f>IF(B381="","",IFERROR(INDEX(Facturas!$B$2:$B$301,MATCH(B381,Facturas!$A$2:$A$301,0)),"factura no encontrada"))</f>
        <v/>
      </c>
    </row>
    <row r="382">
      <c r="A382" s="4" t="n"/>
      <c r="C382" s="2" t="n"/>
      <c r="E382">
        <f>IF(B382="","",IFERROR(INDEX(Facturas!$B$2:$B$301,MATCH(B382,Facturas!$A$2:$A$301,0)),"factura no encontrada"))</f>
        <v/>
      </c>
    </row>
    <row r="383">
      <c r="A383" s="4" t="n"/>
      <c r="C383" s="2" t="n"/>
      <c r="E383">
        <f>IF(B383="","",IFERROR(INDEX(Facturas!$B$2:$B$301,MATCH(B383,Facturas!$A$2:$A$301,0)),"factura no encontrada"))</f>
        <v/>
      </c>
    </row>
    <row r="384">
      <c r="A384" s="4" t="n"/>
      <c r="C384" s="2" t="n"/>
      <c r="E384">
        <f>IF(B384="","",IFERROR(INDEX(Facturas!$B$2:$B$301,MATCH(B384,Facturas!$A$2:$A$301,0)),"factura no encontrada"))</f>
        <v/>
      </c>
    </row>
    <row r="385">
      <c r="A385" s="4" t="n"/>
      <c r="C385" s="2" t="n"/>
      <c r="E385">
        <f>IF(B385="","",IFERROR(INDEX(Facturas!$B$2:$B$301,MATCH(B385,Facturas!$A$2:$A$301,0)),"factura no encontrada"))</f>
        <v/>
      </c>
    </row>
    <row r="386">
      <c r="A386" s="4" t="n"/>
      <c r="C386" s="2" t="n"/>
      <c r="E386">
        <f>IF(B386="","",IFERROR(INDEX(Facturas!$B$2:$B$301,MATCH(B386,Facturas!$A$2:$A$301,0)),"factura no encontrada"))</f>
        <v/>
      </c>
    </row>
    <row r="387">
      <c r="A387" s="4" t="n"/>
      <c r="C387" s="2" t="n"/>
      <c r="E387">
        <f>IF(B387="","",IFERROR(INDEX(Facturas!$B$2:$B$301,MATCH(B387,Facturas!$A$2:$A$301,0)),"factura no encontrada"))</f>
        <v/>
      </c>
    </row>
    <row r="388">
      <c r="A388" s="4" t="n"/>
      <c r="C388" s="2" t="n"/>
      <c r="E388">
        <f>IF(B388="","",IFERROR(INDEX(Facturas!$B$2:$B$301,MATCH(B388,Facturas!$A$2:$A$301,0)),"factura no encontrada"))</f>
        <v/>
      </c>
    </row>
    <row r="389">
      <c r="A389" s="4" t="n"/>
      <c r="C389" s="2" t="n"/>
      <c r="E389">
        <f>IF(B389="","",IFERROR(INDEX(Facturas!$B$2:$B$301,MATCH(B389,Facturas!$A$2:$A$301,0)),"factura no encontrada"))</f>
        <v/>
      </c>
    </row>
    <row r="390">
      <c r="A390" s="4" t="n"/>
      <c r="C390" s="2" t="n"/>
      <c r="E390">
        <f>IF(B390="","",IFERROR(INDEX(Facturas!$B$2:$B$301,MATCH(B390,Facturas!$A$2:$A$301,0)),"factura no encontrada"))</f>
        <v/>
      </c>
    </row>
    <row r="391">
      <c r="A391" s="4" t="n"/>
      <c r="C391" s="2" t="n"/>
      <c r="E391">
        <f>IF(B391="","",IFERROR(INDEX(Facturas!$B$2:$B$301,MATCH(B391,Facturas!$A$2:$A$301,0)),"factura no encontrada"))</f>
        <v/>
      </c>
    </row>
    <row r="392">
      <c r="A392" s="4" t="n"/>
      <c r="C392" s="2" t="n"/>
      <c r="E392">
        <f>IF(B392="","",IFERROR(INDEX(Facturas!$B$2:$B$301,MATCH(B392,Facturas!$A$2:$A$301,0)),"factura no encontrada"))</f>
        <v/>
      </c>
    </row>
    <row r="393">
      <c r="A393" s="4" t="n"/>
      <c r="C393" s="2" t="n"/>
      <c r="E393">
        <f>IF(B393="","",IFERROR(INDEX(Facturas!$B$2:$B$301,MATCH(B393,Facturas!$A$2:$A$301,0)),"factura no encontrada"))</f>
        <v/>
      </c>
    </row>
    <row r="394">
      <c r="A394" s="4" t="n"/>
      <c r="C394" s="2" t="n"/>
      <c r="E394">
        <f>IF(B394="","",IFERROR(INDEX(Facturas!$B$2:$B$301,MATCH(B394,Facturas!$A$2:$A$301,0)),"factura no encontrada"))</f>
        <v/>
      </c>
    </row>
    <row r="395">
      <c r="A395" s="4" t="n"/>
      <c r="C395" s="2" t="n"/>
      <c r="E395">
        <f>IF(B395="","",IFERROR(INDEX(Facturas!$B$2:$B$301,MATCH(B395,Facturas!$A$2:$A$301,0)),"factura no encontrada"))</f>
        <v/>
      </c>
    </row>
    <row r="396">
      <c r="A396" s="4" t="n"/>
      <c r="C396" s="2" t="n"/>
      <c r="E396">
        <f>IF(B396="","",IFERROR(INDEX(Facturas!$B$2:$B$301,MATCH(B396,Facturas!$A$2:$A$301,0)),"factura no encontrada"))</f>
        <v/>
      </c>
    </row>
    <row r="397">
      <c r="A397" s="4" t="n"/>
      <c r="C397" s="2" t="n"/>
      <c r="E397">
        <f>IF(B397="","",IFERROR(INDEX(Facturas!$B$2:$B$301,MATCH(B397,Facturas!$A$2:$A$301,0)),"factura no encontrada"))</f>
        <v/>
      </c>
    </row>
    <row r="398">
      <c r="A398" s="4" t="n"/>
      <c r="C398" s="2" t="n"/>
      <c r="E398">
        <f>IF(B398="","",IFERROR(INDEX(Facturas!$B$2:$B$301,MATCH(B398,Facturas!$A$2:$A$301,0)),"factura no encontrada"))</f>
        <v/>
      </c>
    </row>
    <row r="399">
      <c r="A399" s="4" t="n"/>
      <c r="C399" s="2" t="n"/>
      <c r="E399">
        <f>IF(B399="","",IFERROR(INDEX(Facturas!$B$2:$B$301,MATCH(B399,Facturas!$A$2:$A$301,0)),"factura no encontrada"))</f>
        <v/>
      </c>
    </row>
    <row r="400">
      <c r="A400" s="4" t="n"/>
      <c r="C400" s="2" t="n"/>
      <c r="E400">
        <f>IF(B400="","",IFERROR(INDEX(Facturas!$B$2:$B$301,MATCH(B400,Facturas!$A$2:$A$301,0)),"factura no encontrada"))</f>
        <v/>
      </c>
    </row>
    <row r="401">
      <c r="A401" s="4" t="n"/>
      <c r="C401" s="2" t="n"/>
      <c r="E401">
        <f>IF(B401="","",IFERROR(INDEX(Facturas!$B$2:$B$301,MATCH(B401,Facturas!$A$2:$A$301,0)),"factura no encontrada"))</f>
        <v/>
      </c>
    </row>
    <row r="402">
      <c r="A402" s="4" t="n"/>
      <c r="C402" s="2" t="n"/>
      <c r="E402">
        <f>IF(B402="","",IFERROR(INDEX(Facturas!$B$2:$B$301,MATCH(B402,Facturas!$A$2:$A$301,0)),"factura no encontrada"))</f>
        <v/>
      </c>
    </row>
    <row r="403">
      <c r="A403" s="4" t="n"/>
      <c r="C403" s="2" t="n"/>
      <c r="E403">
        <f>IF(B403="","",IFERROR(INDEX(Facturas!$B$2:$B$301,MATCH(B403,Facturas!$A$2:$A$301,0)),"factura no encontrada"))</f>
        <v/>
      </c>
    </row>
    <row r="404">
      <c r="A404" s="4" t="n"/>
      <c r="C404" s="2" t="n"/>
      <c r="E404">
        <f>IF(B404="","",IFERROR(INDEX(Facturas!$B$2:$B$301,MATCH(B404,Facturas!$A$2:$A$301,0)),"factura no encontrada"))</f>
        <v/>
      </c>
    </row>
    <row r="405">
      <c r="A405" s="4" t="n"/>
      <c r="C405" s="2" t="n"/>
      <c r="E405">
        <f>IF(B405="","",IFERROR(INDEX(Facturas!$B$2:$B$301,MATCH(B405,Facturas!$A$2:$A$301,0)),"factura no encontrada"))</f>
        <v/>
      </c>
    </row>
    <row r="406">
      <c r="A406" s="4" t="n"/>
      <c r="C406" s="2" t="n"/>
      <c r="E406">
        <f>IF(B406="","",IFERROR(INDEX(Facturas!$B$2:$B$301,MATCH(B406,Facturas!$A$2:$A$301,0)),"factura no encontrada"))</f>
        <v/>
      </c>
    </row>
    <row r="407">
      <c r="A407" s="4" t="n"/>
      <c r="C407" s="2" t="n"/>
      <c r="E407">
        <f>IF(B407="","",IFERROR(INDEX(Facturas!$B$2:$B$301,MATCH(B407,Facturas!$A$2:$A$301,0)),"factura no encontrada"))</f>
        <v/>
      </c>
    </row>
    <row r="408">
      <c r="A408" s="4" t="n"/>
      <c r="C408" s="2" t="n"/>
      <c r="E408">
        <f>IF(B408="","",IFERROR(INDEX(Facturas!$B$2:$B$301,MATCH(B408,Facturas!$A$2:$A$301,0)),"factura no encontrada"))</f>
        <v/>
      </c>
    </row>
    <row r="409">
      <c r="A409" s="4" t="n"/>
      <c r="C409" s="2" t="n"/>
      <c r="E409">
        <f>IF(B409="","",IFERROR(INDEX(Facturas!$B$2:$B$301,MATCH(B409,Facturas!$A$2:$A$301,0)),"factura no encontrada"))</f>
        <v/>
      </c>
    </row>
    <row r="410">
      <c r="A410" s="4" t="n"/>
      <c r="C410" s="2" t="n"/>
      <c r="E410">
        <f>IF(B410="","",IFERROR(INDEX(Facturas!$B$2:$B$301,MATCH(B410,Facturas!$A$2:$A$301,0)),"factura no encontrada"))</f>
        <v/>
      </c>
    </row>
    <row r="411">
      <c r="A411" s="4" t="n"/>
      <c r="C411" s="2" t="n"/>
      <c r="E411">
        <f>IF(B411="","",IFERROR(INDEX(Facturas!$B$2:$B$301,MATCH(B411,Facturas!$A$2:$A$301,0)),"factura no encontrada"))</f>
        <v/>
      </c>
    </row>
    <row r="412">
      <c r="A412" s="4" t="n"/>
      <c r="C412" s="2" t="n"/>
      <c r="E412">
        <f>IF(B412="","",IFERROR(INDEX(Facturas!$B$2:$B$301,MATCH(B412,Facturas!$A$2:$A$301,0)),"factura no encontrada"))</f>
        <v/>
      </c>
    </row>
    <row r="413">
      <c r="A413" s="4" t="n"/>
      <c r="C413" s="2" t="n"/>
      <c r="E413">
        <f>IF(B413="","",IFERROR(INDEX(Facturas!$B$2:$B$301,MATCH(B413,Facturas!$A$2:$A$301,0)),"factura no encontrada"))</f>
        <v/>
      </c>
    </row>
    <row r="414">
      <c r="A414" s="4" t="n"/>
      <c r="C414" s="2" t="n"/>
      <c r="E414">
        <f>IF(B414="","",IFERROR(INDEX(Facturas!$B$2:$B$301,MATCH(B414,Facturas!$A$2:$A$301,0)),"factura no encontrada"))</f>
        <v/>
      </c>
    </row>
    <row r="415">
      <c r="A415" s="4" t="n"/>
      <c r="C415" s="2" t="n"/>
      <c r="E415">
        <f>IF(B415="","",IFERROR(INDEX(Facturas!$B$2:$B$301,MATCH(B415,Facturas!$A$2:$A$301,0)),"factura no encontrada"))</f>
        <v/>
      </c>
    </row>
    <row r="416">
      <c r="A416" s="4" t="n"/>
      <c r="C416" s="2" t="n"/>
      <c r="E416">
        <f>IF(B416="","",IFERROR(INDEX(Facturas!$B$2:$B$301,MATCH(B416,Facturas!$A$2:$A$301,0)),"factura no encontrada"))</f>
        <v/>
      </c>
    </row>
    <row r="417">
      <c r="A417" s="4" t="n"/>
      <c r="C417" s="2" t="n"/>
      <c r="E417">
        <f>IF(B417="","",IFERROR(INDEX(Facturas!$B$2:$B$301,MATCH(B417,Facturas!$A$2:$A$301,0)),"factura no encontrada"))</f>
        <v/>
      </c>
    </row>
    <row r="418">
      <c r="A418" s="4" t="n"/>
      <c r="C418" s="2" t="n"/>
      <c r="E418">
        <f>IF(B418="","",IFERROR(INDEX(Facturas!$B$2:$B$301,MATCH(B418,Facturas!$A$2:$A$301,0)),"factura no encontrada"))</f>
        <v/>
      </c>
    </row>
    <row r="419">
      <c r="A419" s="4" t="n"/>
      <c r="C419" s="2" t="n"/>
      <c r="E419">
        <f>IF(B419="","",IFERROR(INDEX(Facturas!$B$2:$B$301,MATCH(B419,Facturas!$A$2:$A$301,0)),"factura no encontrada"))</f>
        <v/>
      </c>
    </row>
    <row r="420">
      <c r="A420" s="4" t="n"/>
      <c r="C420" s="2" t="n"/>
      <c r="E420">
        <f>IF(B420="","",IFERROR(INDEX(Facturas!$B$2:$B$301,MATCH(B420,Facturas!$A$2:$A$301,0)),"factura no encontrada"))</f>
        <v/>
      </c>
    </row>
    <row r="421">
      <c r="A421" s="4" t="n"/>
      <c r="C421" s="2" t="n"/>
      <c r="E421">
        <f>IF(B421="","",IFERROR(INDEX(Facturas!$B$2:$B$301,MATCH(B421,Facturas!$A$2:$A$301,0)),"factura no encontrada"))</f>
        <v/>
      </c>
    </row>
    <row r="422">
      <c r="A422" s="4" t="n"/>
      <c r="C422" s="2" t="n"/>
      <c r="E422">
        <f>IF(B422="","",IFERROR(INDEX(Facturas!$B$2:$B$301,MATCH(B422,Facturas!$A$2:$A$301,0)),"factura no encontrada"))</f>
        <v/>
      </c>
    </row>
    <row r="423">
      <c r="A423" s="4" t="n"/>
      <c r="C423" s="2" t="n"/>
      <c r="E423">
        <f>IF(B423="","",IFERROR(INDEX(Facturas!$B$2:$B$301,MATCH(B423,Facturas!$A$2:$A$301,0)),"factura no encontrada"))</f>
        <v/>
      </c>
    </row>
    <row r="424">
      <c r="A424" s="4" t="n"/>
      <c r="C424" s="2" t="n"/>
      <c r="E424">
        <f>IF(B424="","",IFERROR(INDEX(Facturas!$B$2:$B$301,MATCH(B424,Facturas!$A$2:$A$301,0)),"factura no encontrada"))</f>
        <v/>
      </c>
    </row>
    <row r="425">
      <c r="A425" s="4" t="n"/>
      <c r="C425" s="2" t="n"/>
      <c r="E425">
        <f>IF(B425="","",IFERROR(INDEX(Facturas!$B$2:$B$301,MATCH(B425,Facturas!$A$2:$A$301,0)),"factura no encontrada"))</f>
        <v/>
      </c>
    </row>
    <row r="426">
      <c r="A426" s="4" t="n"/>
      <c r="C426" s="2" t="n"/>
      <c r="E426">
        <f>IF(B426="","",IFERROR(INDEX(Facturas!$B$2:$B$301,MATCH(B426,Facturas!$A$2:$A$301,0)),"factura no encontrada"))</f>
        <v/>
      </c>
    </row>
    <row r="427">
      <c r="A427" s="4" t="n"/>
      <c r="C427" s="2" t="n"/>
      <c r="E427">
        <f>IF(B427="","",IFERROR(INDEX(Facturas!$B$2:$B$301,MATCH(B427,Facturas!$A$2:$A$301,0)),"factura no encontrada"))</f>
        <v/>
      </c>
    </row>
    <row r="428">
      <c r="A428" s="4" t="n"/>
      <c r="C428" s="2" t="n"/>
      <c r="E428">
        <f>IF(B428="","",IFERROR(INDEX(Facturas!$B$2:$B$301,MATCH(B428,Facturas!$A$2:$A$301,0)),"factura no encontrada"))</f>
        <v/>
      </c>
    </row>
    <row r="429">
      <c r="A429" s="4" t="n"/>
      <c r="C429" s="2" t="n"/>
      <c r="E429">
        <f>IF(B429="","",IFERROR(INDEX(Facturas!$B$2:$B$301,MATCH(B429,Facturas!$A$2:$A$301,0)),"factura no encontrada"))</f>
        <v/>
      </c>
    </row>
    <row r="430">
      <c r="A430" s="4" t="n"/>
      <c r="C430" s="2" t="n"/>
      <c r="E430">
        <f>IF(B430="","",IFERROR(INDEX(Facturas!$B$2:$B$301,MATCH(B430,Facturas!$A$2:$A$301,0)),"factura no encontrada"))</f>
        <v/>
      </c>
    </row>
    <row r="431">
      <c r="A431" s="4" t="n"/>
      <c r="C431" s="2" t="n"/>
      <c r="E431">
        <f>IF(B431="","",IFERROR(INDEX(Facturas!$B$2:$B$301,MATCH(B431,Facturas!$A$2:$A$301,0)),"factura no encontrada"))</f>
        <v/>
      </c>
    </row>
    <row r="432">
      <c r="A432" s="4" t="n"/>
      <c r="C432" s="2" t="n"/>
      <c r="E432">
        <f>IF(B432="","",IFERROR(INDEX(Facturas!$B$2:$B$301,MATCH(B432,Facturas!$A$2:$A$301,0)),"factura no encontrada"))</f>
        <v/>
      </c>
    </row>
    <row r="433">
      <c r="A433" s="4" t="n"/>
      <c r="C433" s="2" t="n"/>
      <c r="E433">
        <f>IF(B433="","",IFERROR(INDEX(Facturas!$B$2:$B$301,MATCH(B433,Facturas!$A$2:$A$301,0)),"factura no encontrada"))</f>
        <v/>
      </c>
    </row>
    <row r="434">
      <c r="A434" s="4" t="n"/>
      <c r="C434" s="2" t="n"/>
      <c r="E434">
        <f>IF(B434="","",IFERROR(INDEX(Facturas!$B$2:$B$301,MATCH(B434,Facturas!$A$2:$A$301,0)),"factura no encontrada"))</f>
        <v/>
      </c>
    </row>
    <row r="435">
      <c r="A435" s="4" t="n"/>
      <c r="C435" s="2" t="n"/>
      <c r="E435">
        <f>IF(B435="","",IFERROR(INDEX(Facturas!$B$2:$B$301,MATCH(B435,Facturas!$A$2:$A$301,0)),"factura no encontrada"))</f>
        <v/>
      </c>
    </row>
    <row r="436">
      <c r="A436" s="4" t="n"/>
      <c r="C436" s="2" t="n"/>
      <c r="E436">
        <f>IF(B436="","",IFERROR(INDEX(Facturas!$B$2:$B$301,MATCH(B436,Facturas!$A$2:$A$301,0)),"factura no encontrada"))</f>
        <v/>
      </c>
    </row>
    <row r="437">
      <c r="A437" s="4" t="n"/>
      <c r="C437" s="2" t="n"/>
      <c r="E437">
        <f>IF(B437="","",IFERROR(INDEX(Facturas!$B$2:$B$301,MATCH(B437,Facturas!$A$2:$A$301,0)),"factura no encontrada"))</f>
        <v/>
      </c>
    </row>
    <row r="438">
      <c r="A438" s="4" t="n"/>
      <c r="C438" s="2" t="n"/>
      <c r="E438">
        <f>IF(B438="","",IFERROR(INDEX(Facturas!$B$2:$B$301,MATCH(B438,Facturas!$A$2:$A$301,0)),"factura no encontrada"))</f>
        <v/>
      </c>
    </row>
    <row r="439">
      <c r="A439" s="4" t="n"/>
      <c r="C439" s="2" t="n"/>
      <c r="E439">
        <f>IF(B439="","",IFERROR(INDEX(Facturas!$B$2:$B$301,MATCH(B439,Facturas!$A$2:$A$301,0)),"factura no encontrada"))</f>
        <v/>
      </c>
    </row>
    <row r="440">
      <c r="A440" s="4" t="n"/>
      <c r="C440" s="2" t="n"/>
      <c r="E440">
        <f>IF(B440="","",IFERROR(INDEX(Facturas!$B$2:$B$301,MATCH(B440,Facturas!$A$2:$A$301,0)),"factura no encontrada"))</f>
        <v/>
      </c>
    </row>
    <row r="441">
      <c r="A441" s="4" t="n"/>
      <c r="C441" s="2" t="n"/>
      <c r="E441">
        <f>IF(B441="","",IFERROR(INDEX(Facturas!$B$2:$B$301,MATCH(B441,Facturas!$A$2:$A$301,0)),"factura no encontrada"))</f>
        <v/>
      </c>
    </row>
    <row r="442">
      <c r="A442" s="4" t="n"/>
      <c r="C442" s="2" t="n"/>
      <c r="E442">
        <f>IF(B442="","",IFERROR(INDEX(Facturas!$B$2:$B$301,MATCH(B442,Facturas!$A$2:$A$301,0)),"factura no encontrada"))</f>
        <v/>
      </c>
    </row>
    <row r="443">
      <c r="A443" s="4" t="n"/>
      <c r="C443" s="2" t="n"/>
      <c r="E443">
        <f>IF(B443="","",IFERROR(INDEX(Facturas!$B$2:$B$301,MATCH(B443,Facturas!$A$2:$A$301,0)),"factura no encontrada"))</f>
        <v/>
      </c>
    </row>
    <row r="444">
      <c r="A444" s="4" t="n"/>
      <c r="C444" s="2" t="n"/>
      <c r="E444">
        <f>IF(B444="","",IFERROR(INDEX(Facturas!$B$2:$B$301,MATCH(B444,Facturas!$A$2:$A$301,0)),"factura no encontrada"))</f>
        <v/>
      </c>
    </row>
    <row r="445">
      <c r="A445" s="4" t="n"/>
      <c r="C445" s="2" t="n"/>
      <c r="E445">
        <f>IF(B445="","",IFERROR(INDEX(Facturas!$B$2:$B$301,MATCH(B445,Facturas!$A$2:$A$301,0)),"factura no encontrada"))</f>
        <v/>
      </c>
    </row>
    <row r="446">
      <c r="A446" s="4" t="n"/>
      <c r="C446" s="2" t="n"/>
      <c r="E446">
        <f>IF(B446="","",IFERROR(INDEX(Facturas!$B$2:$B$301,MATCH(B446,Facturas!$A$2:$A$301,0)),"factura no encontrada"))</f>
        <v/>
      </c>
    </row>
    <row r="447">
      <c r="A447" s="4" t="n"/>
      <c r="C447" s="2" t="n"/>
      <c r="E447">
        <f>IF(B447="","",IFERROR(INDEX(Facturas!$B$2:$B$301,MATCH(B447,Facturas!$A$2:$A$301,0)),"factura no encontrada"))</f>
        <v/>
      </c>
    </row>
    <row r="448">
      <c r="A448" s="4" t="n"/>
      <c r="C448" s="2" t="n"/>
      <c r="E448">
        <f>IF(B448="","",IFERROR(INDEX(Facturas!$B$2:$B$301,MATCH(B448,Facturas!$A$2:$A$301,0)),"factura no encontrada"))</f>
        <v/>
      </c>
    </row>
    <row r="449">
      <c r="A449" s="4" t="n"/>
      <c r="C449" s="2" t="n"/>
      <c r="E449">
        <f>IF(B449="","",IFERROR(INDEX(Facturas!$B$2:$B$301,MATCH(B449,Facturas!$A$2:$A$301,0)),"factura no encontrada"))</f>
        <v/>
      </c>
    </row>
    <row r="450">
      <c r="A450" s="4" t="n"/>
      <c r="C450" s="2" t="n"/>
      <c r="E450">
        <f>IF(B450="","",IFERROR(INDEX(Facturas!$B$2:$B$301,MATCH(B450,Facturas!$A$2:$A$301,0)),"factura no encontrada"))</f>
        <v/>
      </c>
    </row>
    <row r="451">
      <c r="A451" s="4" t="n"/>
      <c r="C451" s="2" t="n"/>
      <c r="E451">
        <f>IF(B451="","",IFERROR(INDEX(Facturas!$B$2:$B$301,MATCH(B451,Facturas!$A$2:$A$301,0)),"factura no encontrada"))</f>
        <v/>
      </c>
    </row>
    <row r="452">
      <c r="A452" s="4" t="n"/>
      <c r="C452" s="2" t="n"/>
      <c r="E452">
        <f>IF(B452="","",IFERROR(INDEX(Facturas!$B$2:$B$301,MATCH(B452,Facturas!$A$2:$A$301,0)),"factura no encontrada"))</f>
        <v/>
      </c>
    </row>
    <row r="453">
      <c r="A453" s="4" t="n"/>
      <c r="C453" s="2" t="n"/>
      <c r="E453">
        <f>IF(B453="","",IFERROR(INDEX(Facturas!$B$2:$B$301,MATCH(B453,Facturas!$A$2:$A$301,0)),"factura no encontrada"))</f>
        <v/>
      </c>
    </row>
    <row r="454">
      <c r="A454" s="4" t="n"/>
      <c r="C454" s="2" t="n"/>
      <c r="E454">
        <f>IF(B454="","",IFERROR(INDEX(Facturas!$B$2:$B$301,MATCH(B454,Facturas!$A$2:$A$301,0)),"factura no encontrada"))</f>
        <v/>
      </c>
    </row>
    <row r="455">
      <c r="A455" s="4" t="n"/>
      <c r="C455" s="2" t="n"/>
      <c r="E455">
        <f>IF(B455="","",IFERROR(INDEX(Facturas!$B$2:$B$301,MATCH(B455,Facturas!$A$2:$A$301,0)),"factura no encontrada"))</f>
        <v/>
      </c>
    </row>
    <row r="456">
      <c r="A456" s="4" t="n"/>
      <c r="C456" s="2" t="n"/>
      <c r="E456">
        <f>IF(B456="","",IFERROR(INDEX(Facturas!$B$2:$B$301,MATCH(B456,Facturas!$A$2:$A$301,0)),"factura no encontrada"))</f>
        <v/>
      </c>
    </row>
    <row r="457">
      <c r="A457" s="4" t="n"/>
      <c r="C457" s="2" t="n"/>
      <c r="E457">
        <f>IF(B457="","",IFERROR(INDEX(Facturas!$B$2:$B$301,MATCH(B457,Facturas!$A$2:$A$301,0)),"factura no encontrada"))</f>
        <v/>
      </c>
    </row>
    <row r="458">
      <c r="A458" s="4" t="n"/>
      <c r="C458" s="2" t="n"/>
      <c r="E458">
        <f>IF(B458="","",IFERROR(INDEX(Facturas!$B$2:$B$301,MATCH(B458,Facturas!$A$2:$A$301,0)),"factura no encontrada"))</f>
        <v/>
      </c>
    </row>
    <row r="459">
      <c r="A459" s="4" t="n"/>
      <c r="C459" s="2" t="n"/>
      <c r="E459">
        <f>IF(B459="","",IFERROR(INDEX(Facturas!$B$2:$B$301,MATCH(B459,Facturas!$A$2:$A$301,0)),"factura no encontrada"))</f>
        <v/>
      </c>
    </row>
    <row r="460">
      <c r="A460" s="4" t="n"/>
      <c r="C460" s="2" t="n"/>
      <c r="E460">
        <f>IF(B460="","",IFERROR(INDEX(Facturas!$B$2:$B$301,MATCH(B460,Facturas!$A$2:$A$301,0)),"factura no encontrada"))</f>
        <v/>
      </c>
    </row>
    <row r="461">
      <c r="A461" s="4" t="n"/>
      <c r="C461" s="2" t="n"/>
      <c r="E461">
        <f>IF(B461="","",IFERROR(INDEX(Facturas!$B$2:$B$301,MATCH(B461,Facturas!$A$2:$A$301,0)),"factura no encontrada"))</f>
        <v/>
      </c>
    </row>
    <row r="462">
      <c r="A462" s="4" t="n"/>
      <c r="C462" s="2" t="n"/>
      <c r="E462">
        <f>IF(B462="","",IFERROR(INDEX(Facturas!$B$2:$B$301,MATCH(B462,Facturas!$A$2:$A$301,0)),"factura no encontrada"))</f>
        <v/>
      </c>
    </row>
    <row r="463">
      <c r="A463" s="4" t="n"/>
      <c r="C463" s="2" t="n"/>
      <c r="E463">
        <f>IF(B463="","",IFERROR(INDEX(Facturas!$B$2:$B$301,MATCH(B463,Facturas!$A$2:$A$301,0)),"factura no encontrada"))</f>
        <v/>
      </c>
    </row>
    <row r="464">
      <c r="A464" s="4" t="n"/>
      <c r="C464" s="2" t="n"/>
      <c r="E464">
        <f>IF(B464="","",IFERROR(INDEX(Facturas!$B$2:$B$301,MATCH(B464,Facturas!$A$2:$A$301,0)),"factura no encontrada"))</f>
        <v/>
      </c>
    </row>
    <row r="465">
      <c r="A465" s="4" t="n"/>
      <c r="C465" s="2" t="n"/>
      <c r="E465">
        <f>IF(B465="","",IFERROR(INDEX(Facturas!$B$2:$B$301,MATCH(B465,Facturas!$A$2:$A$301,0)),"factura no encontrada"))</f>
        <v/>
      </c>
    </row>
    <row r="466">
      <c r="A466" s="4" t="n"/>
      <c r="C466" s="2" t="n"/>
      <c r="E466">
        <f>IF(B466="","",IFERROR(INDEX(Facturas!$B$2:$B$301,MATCH(B466,Facturas!$A$2:$A$301,0)),"factura no encontrada"))</f>
        <v/>
      </c>
    </row>
    <row r="467">
      <c r="A467" s="4" t="n"/>
      <c r="C467" s="2" t="n"/>
      <c r="E467">
        <f>IF(B467="","",IFERROR(INDEX(Facturas!$B$2:$B$301,MATCH(B467,Facturas!$A$2:$A$301,0)),"factura no encontrada"))</f>
        <v/>
      </c>
    </row>
    <row r="468">
      <c r="A468" s="4" t="n"/>
      <c r="C468" s="2" t="n"/>
      <c r="E468">
        <f>IF(B468="","",IFERROR(INDEX(Facturas!$B$2:$B$301,MATCH(B468,Facturas!$A$2:$A$301,0)),"factura no encontrada"))</f>
        <v/>
      </c>
    </row>
    <row r="469">
      <c r="A469" s="4" t="n"/>
      <c r="C469" s="2" t="n"/>
      <c r="E469">
        <f>IF(B469="","",IFERROR(INDEX(Facturas!$B$2:$B$301,MATCH(B469,Facturas!$A$2:$A$301,0)),"factura no encontrada"))</f>
        <v/>
      </c>
    </row>
    <row r="470">
      <c r="A470" s="4" t="n"/>
      <c r="C470" s="2" t="n"/>
      <c r="E470">
        <f>IF(B470="","",IFERROR(INDEX(Facturas!$B$2:$B$301,MATCH(B470,Facturas!$A$2:$A$301,0)),"factura no encontrada"))</f>
        <v/>
      </c>
    </row>
    <row r="471">
      <c r="A471" s="4" t="n"/>
      <c r="C471" s="2" t="n"/>
      <c r="E471">
        <f>IF(B471="","",IFERROR(INDEX(Facturas!$B$2:$B$301,MATCH(B471,Facturas!$A$2:$A$301,0)),"factura no encontrada"))</f>
        <v/>
      </c>
    </row>
    <row r="472">
      <c r="A472" s="4" t="n"/>
      <c r="C472" s="2" t="n"/>
      <c r="E472">
        <f>IF(B472="","",IFERROR(INDEX(Facturas!$B$2:$B$301,MATCH(B472,Facturas!$A$2:$A$301,0)),"factura no encontrada"))</f>
        <v/>
      </c>
    </row>
    <row r="473">
      <c r="A473" s="4" t="n"/>
      <c r="C473" s="2" t="n"/>
      <c r="E473">
        <f>IF(B473="","",IFERROR(INDEX(Facturas!$B$2:$B$301,MATCH(B473,Facturas!$A$2:$A$301,0)),"factura no encontrada"))</f>
        <v/>
      </c>
    </row>
    <row r="474">
      <c r="A474" s="4" t="n"/>
      <c r="C474" s="2" t="n"/>
      <c r="E474">
        <f>IF(B474="","",IFERROR(INDEX(Facturas!$B$2:$B$301,MATCH(B474,Facturas!$A$2:$A$301,0)),"factura no encontrada"))</f>
        <v/>
      </c>
    </row>
    <row r="475">
      <c r="A475" s="4" t="n"/>
      <c r="C475" s="2" t="n"/>
      <c r="E475">
        <f>IF(B475="","",IFERROR(INDEX(Facturas!$B$2:$B$301,MATCH(B475,Facturas!$A$2:$A$301,0)),"factura no encontrada"))</f>
        <v/>
      </c>
    </row>
    <row r="476">
      <c r="A476" s="4" t="n"/>
      <c r="C476" s="2" t="n"/>
      <c r="E476">
        <f>IF(B476="","",IFERROR(INDEX(Facturas!$B$2:$B$301,MATCH(B476,Facturas!$A$2:$A$301,0)),"factura no encontrada"))</f>
        <v/>
      </c>
    </row>
    <row r="477">
      <c r="A477" s="4" t="n"/>
      <c r="C477" s="2" t="n"/>
      <c r="E477">
        <f>IF(B477="","",IFERROR(INDEX(Facturas!$B$2:$B$301,MATCH(B477,Facturas!$A$2:$A$301,0)),"factura no encontrada"))</f>
        <v/>
      </c>
    </row>
    <row r="478">
      <c r="A478" s="4" t="n"/>
      <c r="C478" s="2" t="n"/>
      <c r="E478">
        <f>IF(B478="","",IFERROR(INDEX(Facturas!$B$2:$B$301,MATCH(B478,Facturas!$A$2:$A$301,0)),"factura no encontrada"))</f>
        <v/>
      </c>
    </row>
    <row r="479">
      <c r="A479" s="4" t="n"/>
      <c r="C479" s="2" t="n"/>
      <c r="E479">
        <f>IF(B479="","",IFERROR(INDEX(Facturas!$B$2:$B$301,MATCH(B479,Facturas!$A$2:$A$301,0)),"factura no encontrada"))</f>
        <v/>
      </c>
    </row>
    <row r="480">
      <c r="A480" s="4" t="n"/>
      <c r="C480" s="2" t="n"/>
      <c r="E480">
        <f>IF(B480="","",IFERROR(INDEX(Facturas!$B$2:$B$301,MATCH(B480,Facturas!$A$2:$A$301,0)),"factura no encontrada"))</f>
        <v/>
      </c>
    </row>
    <row r="481">
      <c r="A481" s="4" t="n"/>
      <c r="C481" s="2" t="n"/>
      <c r="E481">
        <f>IF(B481="","",IFERROR(INDEX(Facturas!$B$2:$B$301,MATCH(B481,Facturas!$A$2:$A$301,0)),"factura no encontrada"))</f>
        <v/>
      </c>
    </row>
    <row r="482">
      <c r="A482" s="4" t="n"/>
      <c r="C482" s="2" t="n"/>
      <c r="E482">
        <f>IF(B482="","",IFERROR(INDEX(Facturas!$B$2:$B$301,MATCH(B482,Facturas!$A$2:$A$301,0)),"factura no encontrada"))</f>
        <v/>
      </c>
    </row>
    <row r="483">
      <c r="A483" s="4" t="n"/>
      <c r="C483" s="2" t="n"/>
      <c r="E483">
        <f>IF(B483="","",IFERROR(INDEX(Facturas!$B$2:$B$301,MATCH(B483,Facturas!$A$2:$A$301,0)),"factura no encontrada"))</f>
        <v/>
      </c>
    </row>
    <row r="484">
      <c r="A484" s="4" t="n"/>
      <c r="C484" s="2" t="n"/>
      <c r="E484">
        <f>IF(B484="","",IFERROR(INDEX(Facturas!$B$2:$B$301,MATCH(B484,Facturas!$A$2:$A$301,0)),"factura no encontrada"))</f>
        <v/>
      </c>
    </row>
    <row r="485">
      <c r="A485" s="4" t="n"/>
      <c r="C485" s="2" t="n"/>
      <c r="E485">
        <f>IF(B485="","",IFERROR(INDEX(Facturas!$B$2:$B$301,MATCH(B485,Facturas!$A$2:$A$301,0)),"factura no encontrada"))</f>
        <v/>
      </c>
    </row>
    <row r="486">
      <c r="A486" s="4" t="n"/>
      <c r="C486" s="2" t="n"/>
      <c r="E486">
        <f>IF(B486="","",IFERROR(INDEX(Facturas!$B$2:$B$301,MATCH(B486,Facturas!$A$2:$A$301,0)),"factura no encontrada"))</f>
        <v/>
      </c>
    </row>
    <row r="487">
      <c r="A487" s="4" t="n"/>
      <c r="C487" s="2" t="n"/>
      <c r="E487">
        <f>IF(B487="","",IFERROR(INDEX(Facturas!$B$2:$B$301,MATCH(B487,Facturas!$A$2:$A$301,0)),"factura no encontrada"))</f>
        <v/>
      </c>
    </row>
    <row r="488">
      <c r="A488" s="4" t="n"/>
      <c r="C488" s="2" t="n"/>
      <c r="E488">
        <f>IF(B488="","",IFERROR(INDEX(Facturas!$B$2:$B$301,MATCH(B488,Facturas!$A$2:$A$301,0)),"factura no encontrada"))</f>
        <v/>
      </c>
    </row>
    <row r="489">
      <c r="A489" s="4" t="n"/>
      <c r="C489" s="2" t="n"/>
      <c r="E489">
        <f>IF(B489="","",IFERROR(INDEX(Facturas!$B$2:$B$301,MATCH(B489,Facturas!$A$2:$A$301,0)),"factura no encontrada"))</f>
        <v/>
      </c>
    </row>
    <row r="490">
      <c r="A490" s="4" t="n"/>
      <c r="C490" s="2" t="n"/>
      <c r="E490">
        <f>IF(B490="","",IFERROR(INDEX(Facturas!$B$2:$B$301,MATCH(B490,Facturas!$A$2:$A$301,0)),"factura no encontrada"))</f>
        <v/>
      </c>
    </row>
    <row r="491">
      <c r="A491" s="4" t="n"/>
      <c r="C491" s="2" t="n"/>
      <c r="E491">
        <f>IF(B491="","",IFERROR(INDEX(Facturas!$B$2:$B$301,MATCH(B491,Facturas!$A$2:$A$301,0)),"factura no encontrada"))</f>
        <v/>
      </c>
    </row>
    <row r="492">
      <c r="A492" s="4" t="n"/>
      <c r="C492" s="2" t="n"/>
      <c r="E492">
        <f>IF(B492="","",IFERROR(INDEX(Facturas!$B$2:$B$301,MATCH(B492,Facturas!$A$2:$A$301,0)),"factura no encontrada"))</f>
        <v/>
      </c>
    </row>
    <row r="493">
      <c r="A493" s="4" t="n"/>
      <c r="C493" s="2" t="n"/>
      <c r="E493">
        <f>IF(B493="","",IFERROR(INDEX(Facturas!$B$2:$B$301,MATCH(B493,Facturas!$A$2:$A$301,0)),"factura no encontrada"))</f>
        <v/>
      </c>
    </row>
    <row r="494">
      <c r="A494" s="4" t="n"/>
      <c r="C494" s="2" t="n"/>
      <c r="E494">
        <f>IF(B494="","",IFERROR(INDEX(Facturas!$B$2:$B$301,MATCH(B494,Facturas!$A$2:$A$301,0)),"factura no encontrada"))</f>
        <v/>
      </c>
    </row>
    <row r="495">
      <c r="A495" s="4" t="n"/>
      <c r="C495" s="2" t="n"/>
      <c r="E495">
        <f>IF(B495="","",IFERROR(INDEX(Facturas!$B$2:$B$301,MATCH(B495,Facturas!$A$2:$A$301,0)),"factura no encontrada"))</f>
        <v/>
      </c>
    </row>
    <row r="496">
      <c r="A496" s="4" t="n"/>
      <c r="C496" s="2" t="n"/>
      <c r="E496">
        <f>IF(B496="","",IFERROR(INDEX(Facturas!$B$2:$B$301,MATCH(B496,Facturas!$A$2:$A$301,0)),"factura no encontrada"))</f>
        <v/>
      </c>
    </row>
    <row r="497">
      <c r="A497" s="4" t="n"/>
      <c r="C497" s="2" t="n"/>
      <c r="E497">
        <f>IF(B497="","",IFERROR(INDEX(Facturas!$B$2:$B$301,MATCH(B497,Facturas!$A$2:$A$301,0)),"factura no encontrada"))</f>
        <v/>
      </c>
    </row>
    <row r="498">
      <c r="A498" s="4" t="n"/>
      <c r="C498" s="2" t="n"/>
      <c r="E498">
        <f>IF(B498="","",IFERROR(INDEX(Facturas!$B$2:$B$301,MATCH(B498,Facturas!$A$2:$A$301,0)),"factura no encontrada"))</f>
        <v/>
      </c>
    </row>
    <row r="499">
      <c r="A499" s="4" t="n"/>
      <c r="C499" s="2" t="n"/>
      <c r="E499">
        <f>IF(B499="","",IFERROR(INDEX(Facturas!$B$2:$B$301,MATCH(B499,Facturas!$A$2:$A$301,0)),"factura no encontrada"))</f>
        <v/>
      </c>
    </row>
    <row r="500">
      <c r="A500" s="4" t="n"/>
      <c r="C500" s="2" t="n"/>
      <c r="E500">
        <f>IF(B500="","",IFERROR(INDEX(Facturas!$B$2:$B$301,MATCH(B500,Facturas!$A$2:$A$301,0)),"factura no encontrada"))</f>
        <v/>
      </c>
    </row>
    <row r="501">
      <c r="A501" s="4" t="n"/>
      <c r="C501" s="2" t="n"/>
      <c r="E501">
        <f>IF(B501="","",IFERROR(INDEX(Facturas!$B$2:$B$301,MATCH(B501,Facturas!$A$2:$A$301,0)),"factura no encontrada"))</f>
        <v/>
      </c>
    </row>
  </sheetData>
  <dataValidations count="1">
    <dataValidation sqref="D2:D501" showDropDown="0" showInputMessage="0" showErrorMessage="0" allowBlank="1" type="list">
      <formula1>"transferencia,Bizum,tarjeta,recibo domiciliado,efectivo"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1" customWidth="1" min="8" max="8"/>
  </cols>
  <sheetData>
    <row r="1">
      <c r="A1" s="6" t="inlineStr">
        <is>
          <t>Cliente</t>
        </is>
      </c>
      <c r="B1" s="6" t="inlineStr">
        <is>
          <t>Facturas</t>
        </is>
      </c>
      <c r="C1" s="6" t="inlineStr">
        <is>
          <t>Facturado</t>
        </is>
      </c>
      <c r="D1" s="6" t="inlineStr">
        <is>
          <t>Cobrado</t>
        </is>
      </c>
      <c r="E1" s="6" t="inlineStr">
        <is>
          <t>Pendiente</t>
        </is>
      </c>
      <c r="F1" s="6" t="inlineStr">
        <is>
          <t>Vencido</t>
        </is>
      </c>
      <c r="G1" s="6" t="inlineStr">
        <is>
          <t>Facturas vencidas</t>
        </is>
      </c>
      <c r="H1" s="6" t="inlineStr">
        <is>
          <t>% cobrado</t>
        </is>
      </c>
    </row>
    <row r="2">
      <c r="A2">
        <f>IF(Clientes!A2="","",Clientes!A2)</f>
        <v/>
      </c>
      <c r="B2">
        <f>IF(A2="","",COUNTIF(Facturas!$B$2:$B$301,A2))</f>
        <v/>
      </c>
      <c r="C2" s="2">
        <f>IF(A2="","",SUMIF(Facturas!$B$2:$B$301,A2,Facturas!$G$2:$G$301))</f>
        <v/>
      </c>
      <c r="D2" s="2">
        <f>IF(A2="","",SUMIF(Facturas!$B$2:$B$301,A2,Facturas!$H$2:$H$301))</f>
        <v/>
      </c>
      <c r="E2" s="2">
        <f>IF(A2="","",C2-D2)</f>
        <v/>
      </c>
      <c r="F2" s="2">
        <f>IF(A2="","",SUMIFS(Facturas!$I$2:$I$301,Facturas!$B$2:$B$301,A2,Facturas!$J$2:$J$301,"&gt;0"))</f>
        <v/>
      </c>
      <c r="G2">
        <f>IF(A2="","",COUNTIFS(Facturas!$B$2:$B$301,A2,Facturas!$J$2:$J$301,"&gt;0"))</f>
        <v/>
      </c>
      <c r="H2" s="7">
        <f>IF(A2="","",IF(C2=0,0,D2/C2))</f>
        <v/>
      </c>
    </row>
    <row r="3">
      <c r="A3">
        <f>IF(Clientes!A3="","",Clientes!A3)</f>
        <v/>
      </c>
      <c r="B3">
        <f>IF(A3="","",COUNTIF(Facturas!$B$2:$B$301,A3))</f>
        <v/>
      </c>
      <c r="C3" s="2">
        <f>IF(A3="","",SUMIF(Facturas!$B$2:$B$301,A3,Facturas!$G$2:$G$301))</f>
        <v/>
      </c>
      <c r="D3" s="2">
        <f>IF(A3="","",SUMIF(Facturas!$B$2:$B$301,A3,Facturas!$H$2:$H$301))</f>
        <v/>
      </c>
      <c r="E3" s="2">
        <f>IF(A3="","",C3-D3)</f>
        <v/>
      </c>
      <c r="F3" s="2">
        <f>IF(A3="","",SUMIFS(Facturas!$I$2:$I$301,Facturas!$B$2:$B$301,A3,Facturas!$J$2:$J$301,"&gt;0"))</f>
        <v/>
      </c>
      <c r="G3">
        <f>IF(A3="","",COUNTIFS(Facturas!$B$2:$B$301,A3,Facturas!$J$2:$J$301,"&gt;0"))</f>
        <v/>
      </c>
      <c r="H3" s="7">
        <f>IF(A3="","",IF(C3=0,0,D3/C3))</f>
        <v/>
      </c>
    </row>
    <row r="4">
      <c r="A4">
        <f>IF(Clientes!A4="","",Clientes!A4)</f>
        <v/>
      </c>
      <c r="B4">
        <f>IF(A4="","",COUNTIF(Facturas!$B$2:$B$301,A4))</f>
        <v/>
      </c>
      <c r="C4" s="2">
        <f>IF(A4="","",SUMIF(Facturas!$B$2:$B$301,A4,Facturas!$G$2:$G$301))</f>
        <v/>
      </c>
      <c r="D4" s="2">
        <f>IF(A4="","",SUMIF(Facturas!$B$2:$B$301,A4,Facturas!$H$2:$H$301))</f>
        <v/>
      </c>
      <c r="E4" s="2">
        <f>IF(A4="","",C4-D4)</f>
        <v/>
      </c>
      <c r="F4" s="2">
        <f>IF(A4="","",SUMIFS(Facturas!$I$2:$I$301,Facturas!$B$2:$B$301,A4,Facturas!$J$2:$J$301,"&gt;0"))</f>
        <v/>
      </c>
      <c r="G4">
        <f>IF(A4="","",COUNTIFS(Facturas!$B$2:$B$301,A4,Facturas!$J$2:$J$301,"&gt;0"))</f>
        <v/>
      </c>
      <c r="H4" s="7">
        <f>IF(A4="","",IF(C4=0,0,D4/C4))</f>
        <v/>
      </c>
    </row>
    <row r="5">
      <c r="A5">
        <f>IF(Clientes!A5="","",Clientes!A5)</f>
        <v/>
      </c>
      <c r="B5">
        <f>IF(A5="","",COUNTIF(Facturas!$B$2:$B$301,A5))</f>
        <v/>
      </c>
      <c r="C5" s="2">
        <f>IF(A5="","",SUMIF(Facturas!$B$2:$B$301,A5,Facturas!$G$2:$G$301))</f>
        <v/>
      </c>
      <c r="D5" s="2">
        <f>IF(A5="","",SUMIF(Facturas!$B$2:$B$301,A5,Facturas!$H$2:$H$301))</f>
        <v/>
      </c>
      <c r="E5" s="2">
        <f>IF(A5="","",C5-D5)</f>
        <v/>
      </c>
      <c r="F5" s="2">
        <f>IF(A5="","",SUMIFS(Facturas!$I$2:$I$301,Facturas!$B$2:$B$301,A5,Facturas!$J$2:$J$301,"&gt;0"))</f>
        <v/>
      </c>
      <c r="G5">
        <f>IF(A5="","",COUNTIFS(Facturas!$B$2:$B$301,A5,Facturas!$J$2:$J$301,"&gt;0"))</f>
        <v/>
      </c>
      <c r="H5" s="7">
        <f>IF(A5="","",IF(C5=0,0,D5/C5))</f>
        <v/>
      </c>
    </row>
    <row r="6">
      <c r="A6">
        <f>IF(Clientes!A6="","",Clientes!A6)</f>
        <v/>
      </c>
      <c r="B6">
        <f>IF(A6="","",COUNTIF(Facturas!$B$2:$B$301,A6))</f>
        <v/>
      </c>
      <c r="C6" s="2">
        <f>IF(A6="","",SUMIF(Facturas!$B$2:$B$301,A6,Facturas!$G$2:$G$301))</f>
        <v/>
      </c>
      <c r="D6" s="2">
        <f>IF(A6="","",SUMIF(Facturas!$B$2:$B$301,A6,Facturas!$H$2:$H$301))</f>
        <v/>
      </c>
      <c r="E6" s="2">
        <f>IF(A6="","",C6-D6)</f>
        <v/>
      </c>
      <c r="F6" s="2">
        <f>IF(A6="","",SUMIFS(Facturas!$I$2:$I$301,Facturas!$B$2:$B$301,A6,Facturas!$J$2:$J$301,"&gt;0"))</f>
        <v/>
      </c>
      <c r="G6">
        <f>IF(A6="","",COUNTIFS(Facturas!$B$2:$B$301,A6,Facturas!$J$2:$J$301,"&gt;0"))</f>
        <v/>
      </c>
      <c r="H6" s="7">
        <f>IF(A6="","",IF(C6=0,0,D6/C6))</f>
        <v/>
      </c>
    </row>
    <row r="7">
      <c r="A7">
        <f>IF(Clientes!A7="","",Clientes!A7)</f>
        <v/>
      </c>
      <c r="B7">
        <f>IF(A7="","",COUNTIF(Facturas!$B$2:$B$301,A7))</f>
        <v/>
      </c>
      <c r="C7" s="2">
        <f>IF(A7="","",SUMIF(Facturas!$B$2:$B$301,A7,Facturas!$G$2:$G$301))</f>
        <v/>
      </c>
      <c r="D7" s="2">
        <f>IF(A7="","",SUMIF(Facturas!$B$2:$B$301,A7,Facturas!$H$2:$H$301))</f>
        <v/>
      </c>
      <c r="E7" s="2">
        <f>IF(A7="","",C7-D7)</f>
        <v/>
      </c>
      <c r="F7" s="2">
        <f>IF(A7="","",SUMIFS(Facturas!$I$2:$I$301,Facturas!$B$2:$B$301,A7,Facturas!$J$2:$J$301,"&gt;0"))</f>
        <v/>
      </c>
      <c r="G7">
        <f>IF(A7="","",COUNTIFS(Facturas!$B$2:$B$301,A7,Facturas!$J$2:$J$301,"&gt;0"))</f>
        <v/>
      </c>
      <c r="H7" s="7">
        <f>IF(A7="","",IF(C7=0,0,D7/C7))</f>
        <v/>
      </c>
    </row>
    <row r="8">
      <c r="A8">
        <f>IF(Clientes!A8="","",Clientes!A8)</f>
        <v/>
      </c>
      <c r="B8">
        <f>IF(A8="","",COUNTIF(Facturas!$B$2:$B$301,A8))</f>
        <v/>
      </c>
      <c r="C8" s="2">
        <f>IF(A8="","",SUMIF(Facturas!$B$2:$B$301,A8,Facturas!$G$2:$G$301))</f>
        <v/>
      </c>
      <c r="D8" s="2">
        <f>IF(A8="","",SUMIF(Facturas!$B$2:$B$301,A8,Facturas!$H$2:$H$301))</f>
        <v/>
      </c>
      <c r="E8" s="2">
        <f>IF(A8="","",C8-D8)</f>
        <v/>
      </c>
      <c r="F8" s="2">
        <f>IF(A8="","",SUMIFS(Facturas!$I$2:$I$301,Facturas!$B$2:$B$301,A8,Facturas!$J$2:$J$301,"&gt;0"))</f>
        <v/>
      </c>
      <c r="G8">
        <f>IF(A8="","",COUNTIFS(Facturas!$B$2:$B$301,A8,Facturas!$J$2:$J$301,"&gt;0"))</f>
        <v/>
      </c>
      <c r="H8" s="7">
        <f>IF(A8="","",IF(C8=0,0,D8/C8))</f>
        <v/>
      </c>
    </row>
    <row r="9">
      <c r="A9">
        <f>IF(Clientes!A9="","",Clientes!A9)</f>
        <v/>
      </c>
      <c r="B9">
        <f>IF(A9="","",COUNTIF(Facturas!$B$2:$B$301,A9))</f>
        <v/>
      </c>
      <c r="C9" s="2">
        <f>IF(A9="","",SUMIF(Facturas!$B$2:$B$301,A9,Facturas!$G$2:$G$301))</f>
        <v/>
      </c>
      <c r="D9" s="2">
        <f>IF(A9="","",SUMIF(Facturas!$B$2:$B$301,A9,Facturas!$H$2:$H$301))</f>
        <v/>
      </c>
      <c r="E9" s="2">
        <f>IF(A9="","",C9-D9)</f>
        <v/>
      </c>
      <c r="F9" s="2">
        <f>IF(A9="","",SUMIFS(Facturas!$I$2:$I$301,Facturas!$B$2:$B$301,A9,Facturas!$J$2:$J$301,"&gt;0"))</f>
        <v/>
      </c>
      <c r="G9">
        <f>IF(A9="","",COUNTIFS(Facturas!$B$2:$B$301,A9,Facturas!$J$2:$J$301,"&gt;0"))</f>
        <v/>
      </c>
      <c r="H9" s="7">
        <f>IF(A9="","",IF(C9=0,0,D9/C9))</f>
        <v/>
      </c>
    </row>
    <row r="10">
      <c r="A10">
        <f>IF(Clientes!A10="","",Clientes!A10)</f>
        <v/>
      </c>
      <c r="B10">
        <f>IF(A10="","",COUNTIF(Facturas!$B$2:$B$301,A10))</f>
        <v/>
      </c>
      <c r="C10" s="2">
        <f>IF(A10="","",SUMIF(Facturas!$B$2:$B$301,A10,Facturas!$G$2:$G$301))</f>
        <v/>
      </c>
      <c r="D10" s="2">
        <f>IF(A10="","",SUMIF(Facturas!$B$2:$B$301,A10,Facturas!$H$2:$H$301))</f>
        <v/>
      </c>
      <c r="E10" s="2">
        <f>IF(A10="","",C10-D10)</f>
        <v/>
      </c>
      <c r="F10" s="2">
        <f>IF(A10="","",SUMIFS(Facturas!$I$2:$I$301,Facturas!$B$2:$B$301,A10,Facturas!$J$2:$J$301,"&gt;0"))</f>
        <v/>
      </c>
      <c r="G10">
        <f>IF(A10="","",COUNTIFS(Facturas!$B$2:$B$301,A10,Facturas!$J$2:$J$301,"&gt;0"))</f>
        <v/>
      </c>
      <c r="H10" s="7">
        <f>IF(A10="","",IF(C10=0,0,D10/C10))</f>
        <v/>
      </c>
    </row>
    <row r="11">
      <c r="A11">
        <f>IF(Clientes!A11="","",Clientes!A11)</f>
        <v/>
      </c>
      <c r="B11">
        <f>IF(A11="","",COUNTIF(Facturas!$B$2:$B$301,A11))</f>
        <v/>
      </c>
      <c r="C11" s="2">
        <f>IF(A11="","",SUMIF(Facturas!$B$2:$B$301,A11,Facturas!$G$2:$G$301))</f>
        <v/>
      </c>
      <c r="D11" s="2">
        <f>IF(A11="","",SUMIF(Facturas!$B$2:$B$301,A11,Facturas!$H$2:$H$301))</f>
        <v/>
      </c>
      <c r="E11" s="2">
        <f>IF(A11="","",C11-D11)</f>
        <v/>
      </c>
      <c r="F11" s="2">
        <f>IF(A11="","",SUMIFS(Facturas!$I$2:$I$301,Facturas!$B$2:$B$301,A11,Facturas!$J$2:$J$301,"&gt;0"))</f>
        <v/>
      </c>
      <c r="G11">
        <f>IF(A11="","",COUNTIFS(Facturas!$B$2:$B$301,A11,Facturas!$J$2:$J$301,"&gt;0"))</f>
        <v/>
      </c>
      <c r="H11" s="7">
        <f>IF(A11="","",IF(C11=0,0,D11/C11))</f>
        <v/>
      </c>
    </row>
    <row r="12">
      <c r="A12">
        <f>IF(Clientes!A12="","",Clientes!A12)</f>
        <v/>
      </c>
      <c r="B12">
        <f>IF(A12="","",COUNTIF(Facturas!$B$2:$B$301,A12))</f>
        <v/>
      </c>
      <c r="C12" s="2">
        <f>IF(A12="","",SUMIF(Facturas!$B$2:$B$301,A12,Facturas!$G$2:$G$301))</f>
        <v/>
      </c>
      <c r="D12" s="2">
        <f>IF(A12="","",SUMIF(Facturas!$B$2:$B$301,A12,Facturas!$H$2:$H$301))</f>
        <v/>
      </c>
      <c r="E12" s="2">
        <f>IF(A12="","",C12-D12)</f>
        <v/>
      </c>
      <c r="F12" s="2">
        <f>IF(A12="","",SUMIFS(Facturas!$I$2:$I$301,Facturas!$B$2:$B$301,A12,Facturas!$J$2:$J$301,"&gt;0"))</f>
        <v/>
      </c>
      <c r="G12">
        <f>IF(A12="","",COUNTIFS(Facturas!$B$2:$B$301,A12,Facturas!$J$2:$J$301,"&gt;0"))</f>
        <v/>
      </c>
      <c r="H12" s="7">
        <f>IF(A12="","",IF(C12=0,0,D12/C12))</f>
        <v/>
      </c>
    </row>
    <row r="13">
      <c r="A13">
        <f>IF(Clientes!A13="","",Clientes!A13)</f>
        <v/>
      </c>
      <c r="B13">
        <f>IF(A13="","",COUNTIF(Facturas!$B$2:$B$301,A13))</f>
        <v/>
      </c>
      <c r="C13" s="2">
        <f>IF(A13="","",SUMIF(Facturas!$B$2:$B$301,A13,Facturas!$G$2:$G$301))</f>
        <v/>
      </c>
      <c r="D13" s="2">
        <f>IF(A13="","",SUMIF(Facturas!$B$2:$B$301,A13,Facturas!$H$2:$H$301))</f>
        <v/>
      </c>
      <c r="E13" s="2">
        <f>IF(A13="","",C13-D13)</f>
        <v/>
      </c>
      <c r="F13" s="2">
        <f>IF(A13="","",SUMIFS(Facturas!$I$2:$I$301,Facturas!$B$2:$B$301,A13,Facturas!$J$2:$J$301,"&gt;0"))</f>
        <v/>
      </c>
      <c r="G13">
        <f>IF(A13="","",COUNTIFS(Facturas!$B$2:$B$301,A13,Facturas!$J$2:$J$301,"&gt;0"))</f>
        <v/>
      </c>
      <c r="H13" s="7">
        <f>IF(A13="","",IF(C13=0,0,D13/C13))</f>
        <v/>
      </c>
    </row>
    <row r="14">
      <c r="A14">
        <f>IF(Clientes!A14="","",Clientes!A14)</f>
        <v/>
      </c>
      <c r="B14">
        <f>IF(A14="","",COUNTIF(Facturas!$B$2:$B$301,A14))</f>
        <v/>
      </c>
      <c r="C14" s="2">
        <f>IF(A14="","",SUMIF(Facturas!$B$2:$B$301,A14,Facturas!$G$2:$G$301))</f>
        <v/>
      </c>
      <c r="D14" s="2">
        <f>IF(A14="","",SUMIF(Facturas!$B$2:$B$301,A14,Facturas!$H$2:$H$301))</f>
        <v/>
      </c>
      <c r="E14" s="2">
        <f>IF(A14="","",C14-D14)</f>
        <v/>
      </c>
      <c r="F14" s="2">
        <f>IF(A14="","",SUMIFS(Facturas!$I$2:$I$301,Facturas!$B$2:$B$301,A14,Facturas!$J$2:$J$301,"&gt;0"))</f>
        <v/>
      </c>
      <c r="G14">
        <f>IF(A14="","",COUNTIFS(Facturas!$B$2:$B$301,A14,Facturas!$J$2:$J$301,"&gt;0"))</f>
        <v/>
      </c>
      <c r="H14" s="7">
        <f>IF(A14="","",IF(C14=0,0,D14/C14))</f>
        <v/>
      </c>
    </row>
    <row r="15">
      <c r="A15">
        <f>IF(Clientes!A15="","",Clientes!A15)</f>
        <v/>
      </c>
      <c r="B15">
        <f>IF(A15="","",COUNTIF(Facturas!$B$2:$B$301,A15))</f>
        <v/>
      </c>
      <c r="C15" s="2">
        <f>IF(A15="","",SUMIF(Facturas!$B$2:$B$301,A15,Facturas!$G$2:$G$301))</f>
        <v/>
      </c>
      <c r="D15" s="2">
        <f>IF(A15="","",SUMIF(Facturas!$B$2:$B$301,A15,Facturas!$H$2:$H$301))</f>
        <v/>
      </c>
      <c r="E15" s="2">
        <f>IF(A15="","",C15-D15)</f>
        <v/>
      </c>
      <c r="F15" s="2">
        <f>IF(A15="","",SUMIFS(Facturas!$I$2:$I$301,Facturas!$B$2:$B$301,A15,Facturas!$J$2:$J$301,"&gt;0"))</f>
        <v/>
      </c>
      <c r="G15">
        <f>IF(A15="","",COUNTIFS(Facturas!$B$2:$B$301,A15,Facturas!$J$2:$J$301,"&gt;0"))</f>
        <v/>
      </c>
      <c r="H15" s="7">
        <f>IF(A15="","",IF(C15=0,0,D15/C15))</f>
        <v/>
      </c>
    </row>
    <row r="16">
      <c r="A16">
        <f>IF(Clientes!A16="","",Clientes!A16)</f>
        <v/>
      </c>
      <c r="B16">
        <f>IF(A16="","",COUNTIF(Facturas!$B$2:$B$301,A16))</f>
        <v/>
      </c>
      <c r="C16" s="2">
        <f>IF(A16="","",SUMIF(Facturas!$B$2:$B$301,A16,Facturas!$G$2:$G$301))</f>
        <v/>
      </c>
      <c r="D16" s="2">
        <f>IF(A16="","",SUMIF(Facturas!$B$2:$B$301,A16,Facturas!$H$2:$H$301))</f>
        <v/>
      </c>
      <c r="E16" s="2">
        <f>IF(A16="","",C16-D16)</f>
        <v/>
      </c>
      <c r="F16" s="2">
        <f>IF(A16="","",SUMIFS(Facturas!$I$2:$I$301,Facturas!$B$2:$B$301,A16,Facturas!$J$2:$J$301,"&gt;0"))</f>
        <v/>
      </c>
      <c r="G16">
        <f>IF(A16="","",COUNTIFS(Facturas!$B$2:$B$301,A16,Facturas!$J$2:$J$301,"&gt;0"))</f>
        <v/>
      </c>
      <c r="H16" s="7">
        <f>IF(A16="","",IF(C16=0,0,D16/C16))</f>
        <v/>
      </c>
    </row>
    <row r="17">
      <c r="A17">
        <f>IF(Clientes!A17="","",Clientes!A17)</f>
        <v/>
      </c>
      <c r="B17">
        <f>IF(A17="","",COUNTIF(Facturas!$B$2:$B$301,A17))</f>
        <v/>
      </c>
      <c r="C17" s="2">
        <f>IF(A17="","",SUMIF(Facturas!$B$2:$B$301,A17,Facturas!$G$2:$G$301))</f>
        <v/>
      </c>
      <c r="D17" s="2">
        <f>IF(A17="","",SUMIF(Facturas!$B$2:$B$301,A17,Facturas!$H$2:$H$301))</f>
        <v/>
      </c>
      <c r="E17" s="2">
        <f>IF(A17="","",C17-D17)</f>
        <v/>
      </c>
      <c r="F17" s="2">
        <f>IF(A17="","",SUMIFS(Facturas!$I$2:$I$301,Facturas!$B$2:$B$301,A17,Facturas!$J$2:$J$301,"&gt;0"))</f>
        <v/>
      </c>
      <c r="G17">
        <f>IF(A17="","",COUNTIFS(Facturas!$B$2:$B$301,A17,Facturas!$J$2:$J$301,"&gt;0"))</f>
        <v/>
      </c>
      <c r="H17" s="7">
        <f>IF(A17="","",IF(C17=0,0,D17/C17))</f>
        <v/>
      </c>
    </row>
    <row r="18">
      <c r="A18">
        <f>IF(Clientes!A18="","",Clientes!A18)</f>
        <v/>
      </c>
      <c r="B18">
        <f>IF(A18="","",COUNTIF(Facturas!$B$2:$B$301,A18))</f>
        <v/>
      </c>
      <c r="C18" s="2">
        <f>IF(A18="","",SUMIF(Facturas!$B$2:$B$301,A18,Facturas!$G$2:$G$301))</f>
        <v/>
      </c>
      <c r="D18" s="2">
        <f>IF(A18="","",SUMIF(Facturas!$B$2:$B$301,A18,Facturas!$H$2:$H$301))</f>
        <v/>
      </c>
      <c r="E18" s="2">
        <f>IF(A18="","",C18-D18)</f>
        <v/>
      </c>
      <c r="F18" s="2">
        <f>IF(A18="","",SUMIFS(Facturas!$I$2:$I$301,Facturas!$B$2:$B$301,A18,Facturas!$J$2:$J$301,"&gt;0"))</f>
        <v/>
      </c>
      <c r="G18">
        <f>IF(A18="","",COUNTIFS(Facturas!$B$2:$B$301,A18,Facturas!$J$2:$J$301,"&gt;0"))</f>
        <v/>
      </c>
      <c r="H18" s="7">
        <f>IF(A18="","",IF(C18=0,0,D18/C18))</f>
        <v/>
      </c>
    </row>
    <row r="19">
      <c r="A19">
        <f>IF(Clientes!A19="","",Clientes!A19)</f>
        <v/>
      </c>
      <c r="B19">
        <f>IF(A19="","",COUNTIF(Facturas!$B$2:$B$301,A19))</f>
        <v/>
      </c>
      <c r="C19" s="2">
        <f>IF(A19="","",SUMIF(Facturas!$B$2:$B$301,A19,Facturas!$G$2:$G$301))</f>
        <v/>
      </c>
      <c r="D19" s="2">
        <f>IF(A19="","",SUMIF(Facturas!$B$2:$B$301,A19,Facturas!$H$2:$H$301))</f>
        <v/>
      </c>
      <c r="E19" s="2">
        <f>IF(A19="","",C19-D19)</f>
        <v/>
      </c>
      <c r="F19" s="2">
        <f>IF(A19="","",SUMIFS(Facturas!$I$2:$I$301,Facturas!$B$2:$B$301,A19,Facturas!$J$2:$J$301,"&gt;0"))</f>
        <v/>
      </c>
      <c r="G19">
        <f>IF(A19="","",COUNTIFS(Facturas!$B$2:$B$301,A19,Facturas!$J$2:$J$301,"&gt;0"))</f>
        <v/>
      </c>
      <c r="H19" s="7">
        <f>IF(A19="","",IF(C19=0,0,D19/C19))</f>
        <v/>
      </c>
    </row>
    <row r="20">
      <c r="A20">
        <f>IF(Clientes!A20="","",Clientes!A20)</f>
        <v/>
      </c>
      <c r="B20">
        <f>IF(A20="","",COUNTIF(Facturas!$B$2:$B$301,A20))</f>
        <v/>
      </c>
      <c r="C20" s="2">
        <f>IF(A20="","",SUMIF(Facturas!$B$2:$B$301,A20,Facturas!$G$2:$G$301))</f>
        <v/>
      </c>
      <c r="D20" s="2">
        <f>IF(A20="","",SUMIF(Facturas!$B$2:$B$301,A20,Facturas!$H$2:$H$301))</f>
        <v/>
      </c>
      <c r="E20" s="2">
        <f>IF(A20="","",C20-D20)</f>
        <v/>
      </c>
      <c r="F20" s="2">
        <f>IF(A20="","",SUMIFS(Facturas!$I$2:$I$301,Facturas!$B$2:$B$301,A20,Facturas!$J$2:$J$301,"&gt;0"))</f>
        <v/>
      </c>
      <c r="G20">
        <f>IF(A20="","",COUNTIFS(Facturas!$B$2:$B$301,A20,Facturas!$J$2:$J$301,"&gt;0"))</f>
        <v/>
      </c>
      <c r="H20" s="7">
        <f>IF(A20="","",IF(C20=0,0,D20/C20))</f>
        <v/>
      </c>
    </row>
    <row r="21">
      <c r="A21">
        <f>IF(Clientes!A21="","",Clientes!A21)</f>
        <v/>
      </c>
      <c r="B21">
        <f>IF(A21="","",COUNTIF(Facturas!$B$2:$B$301,A21))</f>
        <v/>
      </c>
      <c r="C21" s="2">
        <f>IF(A21="","",SUMIF(Facturas!$B$2:$B$301,A21,Facturas!$G$2:$G$301))</f>
        <v/>
      </c>
      <c r="D21" s="2">
        <f>IF(A21="","",SUMIF(Facturas!$B$2:$B$301,A21,Facturas!$H$2:$H$301))</f>
        <v/>
      </c>
      <c r="E21" s="2">
        <f>IF(A21="","",C21-D21)</f>
        <v/>
      </c>
      <c r="F21" s="2">
        <f>IF(A21="","",SUMIFS(Facturas!$I$2:$I$301,Facturas!$B$2:$B$301,A21,Facturas!$J$2:$J$301,"&gt;0"))</f>
        <v/>
      </c>
      <c r="G21">
        <f>IF(A21="","",COUNTIFS(Facturas!$B$2:$B$301,A21,Facturas!$J$2:$J$301,"&gt;0"))</f>
        <v/>
      </c>
      <c r="H21" s="7">
        <f>IF(A21="","",IF(C21=0,0,D21/C21))</f>
        <v/>
      </c>
    </row>
    <row r="22">
      <c r="A22">
        <f>IF(Clientes!A22="","",Clientes!A22)</f>
        <v/>
      </c>
      <c r="B22">
        <f>IF(A22="","",COUNTIF(Facturas!$B$2:$B$301,A22))</f>
        <v/>
      </c>
      <c r="C22" s="2">
        <f>IF(A22="","",SUMIF(Facturas!$B$2:$B$301,A22,Facturas!$G$2:$G$301))</f>
        <v/>
      </c>
      <c r="D22" s="2">
        <f>IF(A22="","",SUMIF(Facturas!$B$2:$B$301,A22,Facturas!$H$2:$H$301))</f>
        <v/>
      </c>
      <c r="E22" s="2">
        <f>IF(A22="","",C22-D22)</f>
        <v/>
      </c>
      <c r="F22" s="2">
        <f>IF(A22="","",SUMIFS(Facturas!$I$2:$I$301,Facturas!$B$2:$B$301,A22,Facturas!$J$2:$J$301,"&gt;0"))</f>
        <v/>
      </c>
      <c r="G22">
        <f>IF(A22="","",COUNTIFS(Facturas!$B$2:$B$301,A22,Facturas!$J$2:$J$301,"&gt;0"))</f>
        <v/>
      </c>
      <c r="H22" s="7">
        <f>IF(A22="","",IF(C22=0,0,D22/C22))</f>
        <v/>
      </c>
    </row>
    <row r="23">
      <c r="A23">
        <f>IF(Clientes!A23="","",Clientes!A23)</f>
        <v/>
      </c>
      <c r="B23">
        <f>IF(A23="","",COUNTIF(Facturas!$B$2:$B$301,A23))</f>
        <v/>
      </c>
      <c r="C23" s="2">
        <f>IF(A23="","",SUMIF(Facturas!$B$2:$B$301,A23,Facturas!$G$2:$G$301))</f>
        <v/>
      </c>
      <c r="D23" s="2">
        <f>IF(A23="","",SUMIF(Facturas!$B$2:$B$301,A23,Facturas!$H$2:$H$301))</f>
        <v/>
      </c>
      <c r="E23" s="2">
        <f>IF(A23="","",C23-D23)</f>
        <v/>
      </c>
      <c r="F23" s="2">
        <f>IF(A23="","",SUMIFS(Facturas!$I$2:$I$301,Facturas!$B$2:$B$301,A23,Facturas!$J$2:$J$301,"&gt;0"))</f>
        <v/>
      </c>
      <c r="G23">
        <f>IF(A23="","",COUNTIFS(Facturas!$B$2:$B$301,A23,Facturas!$J$2:$J$301,"&gt;0"))</f>
        <v/>
      </c>
      <c r="H23" s="7">
        <f>IF(A23="","",IF(C23=0,0,D23/C23))</f>
        <v/>
      </c>
    </row>
    <row r="24">
      <c r="A24">
        <f>IF(Clientes!A24="","",Clientes!A24)</f>
        <v/>
      </c>
      <c r="B24">
        <f>IF(A24="","",COUNTIF(Facturas!$B$2:$B$301,A24))</f>
        <v/>
      </c>
      <c r="C24" s="2">
        <f>IF(A24="","",SUMIF(Facturas!$B$2:$B$301,A24,Facturas!$G$2:$G$301))</f>
        <v/>
      </c>
      <c r="D24" s="2">
        <f>IF(A24="","",SUMIF(Facturas!$B$2:$B$301,A24,Facturas!$H$2:$H$301))</f>
        <v/>
      </c>
      <c r="E24" s="2">
        <f>IF(A24="","",C24-D24)</f>
        <v/>
      </c>
      <c r="F24" s="2">
        <f>IF(A24="","",SUMIFS(Facturas!$I$2:$I$301,Facturas!$B$2:$B$301,A24,Facturas!$J$2:$J$301,"&gt;0"))</f>
        <v/>
      </c>
      <c r="G24">
        <f>IF(A24="","",COUNTIFS(Facturas!$B$2:$B$301,A24,Facturas!$J$2:$J$301,"&gt;0"))</f>
        <v/>
      </c>
      <c r="H24" s="7">
        <f>IF(A24="","",IF(C24=0,0,D24/C24))</f>
        <v/>
      </c>
    </row>
    <row r="25">
      <c r="A25">
        <f>IF(Clientes!A25="","",Clientes!A25)</f>
        <v/>
      </c>
      <c r="B25">
        <f>IF(A25="","",COUNTIF(Facturas!$B$2:$B$301,A25))</f>
        <v/>
      </c>
      <c r="C25" s="2">
        <f>IF(A25="","",SUMIF(Facturas!$B$2:$B$301,A25,Facturas!$G$2:$G$301))</f>
        <v/>
      </c>
      <c r="D25" s="2">
        <f>IF(A25="","",SUMIF(Facturas!$B$2:$B$301,A25,Facturas!$H$2:$H$301))</f>
        <v/>
      </c>
      <c r="E25" s="2">
        <f>IF(A25="","",C25-D25)</f>
        <v/>
      </c>
      <c r="F25" s="2">
        <f>IF(A25="","",SUMIFS(Facturas!$I$2:$I$301,Facturas!$B$2:$B$301,A25,Facturas!$J$2:$J$301,"&gt;0"))</f>
        <v/>
      </c>
      <c r="G25">
        <f>IF(A25="","",COUNTIFS(Facturas!$B$2:$B$301,A25,Facturas!$J$2:$J$301,"&gt;0"))</f>
        <v/>
      </c>
      <c r="H25" s="7">
        <f>IF(A25="","",IF(C25=0,0,D25/C25))</f>
        <v/>
      </c>
    </row>
    <row r="26">
      <c r="A26">
        <f>IF(Clientes!A26="","",Clientes!A26)</f>
        <v/>
      </c>
      <c r="B26">
        <f>IF(A26="","",COUNTIF(Facturas!$B$2:$B$301,A26))</f>
        <v/>
      </c>
      <c r="C26" s="2">
        <f>IF(A26="","",SUMIF(Facturas!$B$2:$B$301,A26,Facturas!$G$2:$G$301))</f>
        <v/>
      </c>
      <c r="D26" s="2">
        <f>IF(A26="","",SUMIF(Facturas!$B$2:$B$301,A26,Facturas!$H$2:$H$301))</f>
        <v/>
      </c>
      <c r="E26" s="2">
        <f>IF(A26="","",C26-D26)</f>
        <v/>
      </c>
      <c r="F26" s="2">
        <f>IF(A26="","",SUMIFS(Facturas!$I$2:$I$301,Facturas!$B$2:$B$301,A26,Facturas!$J$2:$J$301,"&gt;0"))</f>
        <v/>
      </c>
      <c r="G26">
        <f>IF(A26="","",COUNTIFS(Facturas!$B$2:$B$301,A26,Facturas!$J$2:$J$301,"&gt;0"))</f>
        <v/>
      </c>
      <c r="H26" s="7">
        <f>IF(A26="","",IF(C26=0,0,D26/C26))</f>
        <v/>
      </c>
    </row>
    <row r="27">
      <c r="A27">
        <f>IF(Clientes!A27="","",Clientes!A27)</f>
        <v/>
      </c>
      <c r="B27">
        <f>IF(A27="","",COUNTIF(Facturas!$B$2:$B$301,A27))</f>
        <v/>
      </c>
      <c r="C27" s="2">
        <f>IF(A27="","",SUMIF(Facturas!$B$2:$B$301,A27,Facturas!$G$2:$G$301))</f>
        <v/>
      </c>
      <c r="D27" s="2">
        <f>IF(A27="","",SUMIF(Facturas!$B$2:$B$301,A27,Facturas!$H$2:$H$301))</f>
        <v/>
      </c>
      <c r="E27" s="2">
        <f>IF(A27="","",C27-D27)</f>
        <v/>
      </c>
      <c r="F27" s="2">
        <f>IF(A27="","",SUMIFS(Facturas!$I$2:$I$301,Facturas!$B$2:$B$301,A27,Facturas!$J$2:$J$301,"&gt;0"))</f>
        <v/>
      </c>
      <c r="G27">
        <f>IF(A27="","",COUNTIFS(Facturas!$B$2:$B$301,A27,Facturas!$J$2:$J$301,"&gt;0"))</f>
        <v/>
      </c>
      <c r="H27" s="7">
        <f>IF(A27="","",IF(C27=0,0,D27/C27))</f>
        <v/>
      </c>
    </row>
    <row r="28">
      <c r="A28">
        <f>IF(Clientes!A28="","",Clientes!A28)</f>
        <v/>
      </c>
      <c r="B28">
        <f>IF(A28="","",COUNTIF(Facturas!$B$2:$B$301,A28))</f>
        <v/>
      </c>
      <c r="C28" s="2">
        <f>IF(A28="","",SUMIF(Facturas!$B$2:$B$301,A28,Facturas!$G$2:$G$301))</f>
        <v/>
      </c>
      <c r="D28" s="2">
        <f>IF(A28="","",SUMIF(Facturas!$B$2:$B$301,A28,Facturas!$H$2:$H$301))</f>
        <v/>
      </c>
      <c r="E28" s="2">
        <f>IF(A28="","",C28-D28)</f>
        <v/>
      </c>
      <c r="F28" s="2">
        <f>IF(A28="","",SUMIFS(Facturas!$I$2:$I$301,Facturas!$B$2:$B$301,A28,Facturas!$J$2:$J$301,"&gt;0"))</f>
        <v/>
      </c>
      <c r="G28">
        <f>IF(A28="","",COUNTIFS(Facturas!$B$2:$B$301,A28,Facturas!$J$2:$J$301,"&gt;0"))</f>
        <v/>
      </c>
      <c r="H28" s="7">
        <f>IF(A28="","",IF(C28=0,0,D28/C28))</f>
        <v/>
      </c>
    </row>
    <row r="29">
      <c r="A29">
        <f>IF(Clientes!A29="","",Clientes!A29)</f>
        <v/>
      </c>
      <c r="B29">
        <f>IF(A29="","",COUNTIF(Facturas!$B$2:$B$301,A29))</f>
        <v/>
      </c>
      <c r="C29" s="2">
        <f>IF(A29="","",SUMIF(Facturas!$B$2:$B$301,A29,Facturas!$G$2:$G$301))</f>
        <v/>
      </c>
      <c r="D29" s="2">
        <f>IF(A29="","",SUMIF(Facturas!$B$2:$B$301,A29,Facturas!$H$2:$H$301))</f>
        <v/>
      </c>
      <c r="E29" s="2">
        <f>IF(A29="","",C29-D29)</f>
        <v/>
      </c>
      <c r="F29" s="2">
        <f>IF(A29="","",SUMIFS(Facturas!$I$2:$I$301,Facturas!$B$2:$B$301,A29,Facturas!$J$2:$J$301,"&gt;0"))</f>
        <v/>
      </c>
      <c r="G29">
        <f>IF(A29="","",COUNTIFS(Facturas!$B$2:$B$301,A29,Facturas!$J$2:$J$301,"&gt;0"))</f>
        <v/>
      </c>
      <c r="H29" s="7">
        <f>IF(A29="","",IF(C29=0,0,D29/C29))</f>
        <v/>
      </c>
    </row>
    <row r="30">
      <c r="A30">
        <f>IF(Clientes!A30="","",Clientes!A30)</f>
        <v/>
      </c>
      <c r="B30">
        <f>IF(A30="","",COUNTIF(Facturas!$B$2:$B$301,A30))</f>
        <v/>
      </c>
      <c r="C30" s="2">
        <f>IF(A30="","",SUMIF(Facturas!$B$2:$B$301,A30,Facturas!$G$2:$G$301))</f>
        <v/>
      </c>
      <c r="D30" s="2">
        <f>IF(A30="","",SUMIF(Facturas!$B$2:$B$301,A30,Facturas!$H$2:$H$301))</f>
        <v/>
      </c>
      <c r="E30" s="2">
        <f>IF(A30="","",C30-D30)</f>
        <v/>
      </c>
      <c r="F30" s="2">
        <f>IF(A30="","",SUMIFS(Facturas!$I$2:$I$301,Facturas!$B$2:$B$301,A30,Facturas!$J$2:$J$301,"&gt;0"))</f>
        <v/>
      </c>
      <c r="G30">
        <f>IF(A30="","",COUNTIFS(Facturas!$B$2:$B$301,A30,Facturas!$J$2:$J$301,"&gt;0"))</f>
        <v/>
      </c>
      <c r="H30" s="7">
        <f>IF(A30="","",IF(C30=0,0,D30/C30))</f>
        <v/>
      </c>
    </row>
    <row r="31">
      <c r="A31">
        <f>IF(Clientes!A31="","",Clientes!A31)</f>
        <v/>
      </c>
      <c r="B31">
        <f>IF(A31="","",COUNTIF(Facturas!$B$2:$B$301,A31))</f>
        <v/>
      </c>
      <c r="C31" s="2">
        <f>IF(A31="","",SUMIF(Facturas!$B$2:$B$301,A31,Facturas!$G$2:$G$301))</f>
        <v/>
      </c>
      <c r="D31" s="2">
        <f>IF(A31="","",SUMIF(Facturas!$B$2:$B$301,A31,Facturas!$H$2:$H$301))</f>
        <v/>
      </c>
      <c r="E31" s="2">
        <f>IF(A31="","",C31-D31)</f>
        <v/>
      </c>
      <c r="F31" s="2">
        <f>IF(A31="","",SUMIFS(Facturas!$I$2:$I$301,Facturas!$B$2:$B$301,A31,Facturas!$J$2:$J$301,"&gt;0"))</f>
        <v/>
      </c>
      <c r="G31">
        <f>IF(A31="","",COUNTIFS(Facturas!$B$2:$B$301,A31,Facturas!$J$2:$J$301,"&gt;0"))</f>
        <v/>
      </c>
      <c r="H31" s="7">
        <f>IF(A31="","",IF(C31=0,0,D31/C31))</f>
        <v/>
      </c>
    </row>
    <row r="32">
      <c r="A32">
        <f>IF(Clientes!A32="","",Clientes!A32)</f>
        <v/>
      </c>
      <c r="B32">
        <f>IF(A32="","",COUNTIF(Facturas!$B$2:$B$301,A32))</f>
        <v/>
      </c>
      <c r="C32" s="2">
        <f>IF(A32="","",SUMIF(Facturas!$B$2:$B$301,A32,Facturas!$G$2:$G$301))</f>
        <v/>
      </c>
      <c r="D32" s="2">
        <f>IF(A32="","",SUMIF(Facturas!$B$2:$B$301,A32,Facturas!$H$2:$H$301))</f>
        <v/>
      </c>
      <c r="E32" s="2">
        <f>IF(A32="","",C32-D32)</f>
        <v/>
      </c>
      <c r="F32" s="2">
        <f>IF(A32="","",SUMIFS(Facturas!$I$2:$I$301,Facturas!$B$2:$B$301,A32,Facturas!$J$2:$J$301,"&gt;0"))</f>
        <v/>
      </c>
      <c r="G32">
        <f>IF(A32="","",COUNTIFS(Facturas!$B$2:$B$301,A32,Facturas!$J$2:$J$301,"&gt;0"))</f>
        <v/>
      </c>
      <c r="H32" s="7">
        <f>IF(A32="","",IF(C32=0,0,D32/C32))</f>
        <v/>
      </c>
    </row>
    <row r="33">
      <c r="A33">
        <f>IF(Clientes!A33="","",Clientes!A33)</f>
        <v/>
      </c>
      <c r="B33">
        <f>IF(A33="","",COUNTIF(Facturas!$B$2:$B$301,A33))</f>
        <v/>
      </c>
      <c r="C33" s="2">
        <f>IF(A33="","",SUMIF(Facturas!$B$2:$B$301,A33,Facturas!$G$2:$G$301))</f>
        <v/>
      </c>
      <c r="D33" s="2">
        <f>IF(A33="","",SUMIF(Facturas!$B$2:$B$301,A33,Facturas!$H$2:$H$301))</f>
        <v/>
      </c>
      <c r="E33" s="2">
        <f>IF(A33="","",C33-D33)</f>
        <v/>
      </c>
      <c r="F33" s="2">
        <f>IF(A33="","",SUMIFS(Facturas!$I$2:$I$301,Facturas!$B$2:$B$301,A33,Facturas!$J$2:$J$301,"&gt;0"))</f>
        <v/>
      </c>
      <c r="G33">
        <f>IF(A33="","",COUNTIFS(Facturas!$B$2:$B$301,A33,Facturas!$J$2:$J$301,"&gt;0"))</f>
        <v/>
      </c>
      <c r="H33" s="7">
        <f>IF(A33="","",IF(C33=0,0,D33/C33))</f>
        <v/>
      </c>
    </row>
    <row r="34">
      <c r="A34">
        <f>IF(Clientes!A34="","",Clientes!A34)</f>
        <v/>
      </c>
      <c r="B34">
        <f>IF(A34="","",COUNTIF(Facturas!$B$2:$B$301,A34))</f>
        <v/>
      </c>
      <c r="C34" s="2">
        <f>IF(A34="","",SUMIF(Facturas!$B$2:$B$301,A34,Facturas!$G$2:$G$301))</f>
        <v/>
      </c>
      <c r="D34" s="2">
        <f>IF(A34="","",SUMIF(Facturas!$B$2:$B$301,A34,Facturas!$H$2:$H$301))</f>
        <v/>
      </c>
      <c r="E34" s="2">
        <f>IF(A34="","",C34-D34)</f>
        <v/>
      </c>
      <c r="F34" s="2">
        <f>IF(A34="","",SUMIFS(Facturas!$I$2:$I$301,Facturas!$B$2:$B$301,A34,Facturas!$J$2:$J$301,"&gt;0"))</f>
        <v/>
      </c>
      <c r="G34">
        <f>IF(A34="","",COUNTIFS(Facturas!$B$2:$B$301,A34,Facturas!$J$2:$J$301,"&gt;0"))</f>
        <v/>
      </c>
      <c r="H34" s="7">
        <f>IF(A34="","",IF(C34=0,0,D34/C34))</f>
        <v/>
      </c>
    </row>
    <row r="35">
      <c r="A35">
        <f>IF(Clientes!A35="","",Clientes!A35)</f>
        <v/>
      </c>
      <c r="B35">
        <f>IF(A35="","",COUNTIF(Facturas!$B$2:$B$301,A35))</f>
        <v/>
      </c>
      <c r="C35" s="2">
        <f>IF(A35="","",SUMIF(Facturas!$B$2:$B$301,A35,Facturas!$G$2:$G$301))</f>
        <v/>
      </c>
      <c r="D35" s="2">
        <f>IF(A35="","",SUMIF(Facturas!$B$2:$B$301,A35,Facturas!$H$2:$H$301))</f>
        <v/>
      </c>
      <c r="E35" s="2">
        <f>IF(A35="","",C35-D35)</f>
        <v/>
      </c>
      <c r="F35" s="2">
        <f>IF(A35="","",SUMIFS(Facturas!$I$2:$I$301,Facturas!$B$2:$B$301,A35,Facturas!$J$2:$J$301,"&gt;0"))</f>
        <v/>
      </c>
      <c r="G35">
        <f>IF(A35="","",COUNTIFS(Facturas!$B$2:$B$301,A35,Facturas!$J$2:$J$301,"&gt;0"))</f>
        <v/>
      </c>
      <c r="H35" s="7">
        <f>IF(A35="","",IF(C35=0,0,D35/C35))</f>
        <v/>
      </c>
    </row>
    <row r="36">
      <c r="A36">
        <f>IF(Clientes!A36="","",Clientes!A36)</f>
        <v/>
      </c>
      <c r="B36">
        <f>IF(A36="","",COUNTIF(Facturas!$B$2:$B$301,A36))</f>
        <v/>
      </c>
      <c r="C36" s="2">
        <f>IF(A36="","",SUMIF(Facturas!$B$2:$B$301,A36,Facturas!$G$2:$G$301))</f>
        <v/>
      </c>
      <c r="D36" s="2">
        <f>IF(A36="","",SUMIF(Facturas!$B$2:$B$301,A36,Facturas!$H$2:$H$301))</f>
        <v/>
      </c>
      <c r="E36" s="2">
        <f>IF(A36="","",C36-D36)</f>
        <v/>
      </c>
      <c r="F36" s="2">
        <f>IF(A36="","",SUMIFS(Facturas!$I$2:$I$301,Facturas!$B$2:$B$301,A36,Facturas!$J$2:$J$301,"&gt;0"))</f>
        <v/>
      </c>
      <c r="G36">
        <f>IF(A36="","",COUNTIFS(Facturas!$B$2:$B$301,A36,Facturas!$J$2:$J$301,"&gt;0"))</f>
        <v/>
      </c>
      <c r="H36" s="7">
        <f>IF(A36="","",IF(C36=0,0,D36/C36))</f>
        <v/>
      </c>
    </row>
    <row r="37">
      <c r="A37">
        <f>IF(Clientes!A37="","",Clientes!A37)</f>
        <v/>
      </c>
      <c r="B37">
        <f>IF(A37="","",COUNTIF(Facturas!$B$2:$B$301,A37))</f>
        <v/>
      </c>
      <c r="C37" s="2">
        <f>IF(A37="","",SUMIF(Facturas!$B$2:$B$301,A37,Facturas!$G$2:$G$301))</f>
        <v/>
      </c>
      <c r="D37" s="2">
        <f>IF(A37="","",SUMIF(Facturas!$B$2:$B$301,A37,Facturas!$H$2:$H$301))</f>
        <v/>
      </c>
      <c r="E37" s="2">
        <f>IF(A37="","",C37-D37)</f>
        <v/>
      </c>
      <c r="F37" s="2">
        <f>IF(A37="","",SUMIFS(Facturas!$I$2:$I$301,Facturas!$B$2:$B$301,A37,Facturas!$J$2:$J$301,"&gt;0"))</f>
        <v/>
      </c>
      <c r="G37">
        <f>IF(A37="","",COUNTIFS(Facturas!$B$2:$B$301,A37,Facturas!$J$2:$J$301,"&gt;0"))</f>
        <v/>
      </c>
      <c r="H37" s="7">
        <f>IF(A37="","",IF(C37=0,0,D37/C37))</f>
        <v/>
      </c>
    </row>
    <row r="38">
      <c r="A38">
        <f>IF(Clientes!A38="","",Clientes!A38)</f>
        <v/>
      </c>
      <c r="B38">
        <f>IF(A38="","",COUNTIF(Facturas!$B$2:$B$301,A38))</f>
        <v/>
      </c>
      <c r="C38" s="2">
        <f>IF(A38="","",SUMIF(Facturas!$B$2:$B$301,A38,Facturas!$G$2:$G$301))</f>
        <v/>
      </c>
      <c r="D38" s="2">
        <f>IF(A38="","",SUMIF(Facturas!$B$2:$B$301,A38,Facturas!$H$2:$H$301))</f>
        <v/>
      </c>
      <c r="E38" s="2">
        <f>IF(A38="","",C38-D38)</f>
        <v/>
      </c>
      <c r="F38" s="2">
        <f>IF(A38="","",SUMIFS(Facturas!$I$2:$I$301,Facturas!$B$2:$B$301,A38,Facturas!$J$2:$J$301,"&gt;0"))</f>
        <v/>
      </c>
      <c r="G38">
        <f>IF(A38="","",COUNTIFS(Facturas!$B$2:$B$301,A38,Facturas!$J$2:$J$301,"&gt;0"))</f>
        <v/>
      </c>
      <c r="H38" s="7">
        <f>IF(A38="","",IF(C38=0,0,D38/C38))</f>
        <v/>
      </c>
    </row>
    <row r="39">
      <c r="A39">
        <f>IF(Clientes!A39="","",Clientes!A39)</f>
        <v/>
      </c>
      <c r="B39">
        <f>IF(A39="","",COUNTIF(Facturas!$B$2:$B$301,A39))</f>
        <v/>
      </c>
      <c r="C39" s="2">
        <f>IF(A39="","",SUMIF(Facturas!$B$2:$B$301,A39,Facturas!$G$2:$G$301))</f>
        <v/>
      </c>
      <c r="D39" s="2">
        <f>IF(A39="","",SUMIF(Facturas!$B$2:$B$301,A39,Facturas!$H$2:$H$301))</f>
        <v/>
      </c>
      <c r="E39" s="2">
        <f>IF(A39="","",C39-D39)</f>
        <v/>
      </c>
      <c r="F39" s="2">
        <f>IF(A39="","",SUMIFS(Facturas!$I$2:$I$301,Facturas!$B$2:$B$301,A39,Facturas!$J$2:$J$301,"&gt;0"))</f>
        <v/>
      </c>
      <c r="G39">
        <f>IF(A39="","",COUNTIFS(Facturas!$B$2:$B$301,A39,Facturas!$J$2:$J$301,"&gt;0"))</f>
        <v/>
      </c>
      <c r="H39" s="7">
        <f>IF(A39="","",IF(C39=0,0,D39/C39))</f>
        <v/>
      </c>
    </row>
    <row r="40">
      <c r="A40">
        <f>IF(Clientes!A40="","",Clientes!A40)</f>
        <v/>
      </c>
      <c r="B40">
        <f>IF(A40="","",COUNTIF(Facturas!$B$2:$B$301,A40))</f>
        <v/>
      </c>
      <c r="C40" s="2">
        <f>IF(A40="","",SUMIF(Facturas!$B$2:$B$301,A40,Facturas!$G$2:$G$301))</f>
        <v/>
      </c>
      <c r="D40" s="2">
        <f>IF(A40="","",SUMIF(Facturas!$B$2:$B$301,A40,Facturas!$H$2:$H$301))</f>
        <v/>
      </c>
      <c r="E40" s="2">
        <f>IF(A40="","",C40-D40)</f>
        <v/>
      </c>
      <c r="F40" s="2">
        <f>IF(A40="","",SUMIFS(Facturas!$I$2:$I$301,Facturas!$B$2:$B$301,A40,Facturas!$J$2:$J$301,"&gt;0"))</f>
        <v/>
      </c>
      <c r="G40">
        <f>IF(A40="","",COUNTIFS(Facturas!$B$2:$B$301,A40,Facturas!$J$2:$J$301,"&gt;0"))</f>
        <v/>
      </c>
      <c r="H40" s="7">
        <f>IF(A40="","",IF(C40=0,0,D40/C40))</f>
        <v/>
      </c>
    </row>
    <row r="41">
      <c r="A41">
        <f>IF(Clientes!A41="","",Clientes!A41)</f>
        <v/>
      </c>
      <c r="B41">
        <f>IF(A41="","",COUNTIF(Facturas!$B$2:$B$301,A41))</f>
        <v/>
      </c>
      <c r="C41" s="2">
        <f>IF(A41="","",SUMIF(Facturas!$B$2:$B$301,A41,Facturas!$G$2:$G$301))</f>
        <v/>
      </c>
      <c r="D41" s="2">
        <f>IF(A41="","",SUMIF(Facturas!$B$2:$B$301,A41,Facturas!$H$2:$H$301))</f>
        <v/>
      </c>
      <c r="E41" s="2">
        <f>IF(A41="","",C41-D41)</f>
        <v/>
      </c>
      <c r="F41" s="2">
        <f>IF(A41="","",SUMIFS(Facturas!$I$2:$I$301,Facturas!$B$2:$B$301,A41,Facturas!$J$2:$J$301,"&gt;0"))</f>
        <v/>
      </c>
      <c r="G41">
        <f>IF(A41="","",COUNTIFS(Facturas!$B$2:$B$301,A41,Facturas!$J$2:$J$301,"&gt;0"))</f>
        <v/>
      </c>
      <c r="H41" s="7">
        <f>IF(A41="","",IF(C41=0,0,D41/C41))</f>
        <v/>
      </c>
    </row>
    <row r="42">
      <c r="A42">
        <f>IF(Clientes!A42="","",Clientes!A42)</f>
        <v/>
      </c>
      <c r="B42">
        <f>IF(A42="","",COUNTIF(Facturas!$B$2:$B$301,A42))</f>
        <v/>
      </c>
      <c r="C42" s="2">
        <f>IF(A42="","",SUMIF(Facturas!$B$2:$B$301,A42,Facturas!$G$2:$G$301))</f>
        <v/>
      </c>
      <c r="D42" s="2">
        <f>IF(A42="","",SUMIF(Facturas!$B$2:$B$301,A42,Facturas!$H$2:$H$301))</f>
        <v/>
      </c>
      <c r="E42" s="2">
        <f>IF(A42="","",C42-D42)</f>
        <v/>
      </c>
      <c r="F42" s="2">
        <f>IF(A42="","",SUMIFS(Facturas!$I$2:$I$301,Facturas!$B$2:$B$301,A42,Facturas!$J$2:$J$301,"&gt;0"))</f>
        <v/>
      </c>
      <c r="G42">
        <f>IF(A42="","",COUNTIFS(Facturas!$B$2:$B$301,A42,Facturas!$J$2:$J$301,"&gt;0"))</f>
        <v/>
      </c>
      <c r="H42" s="7">
        <f>IF(A42="","",IF(C42=0,0,D42/C42))</f>
        <v/>
      </c>
    </row>
    <row r="43">
      <c r="A43">
        <f>IF(Clientes!A43="","",Clientes!A43)</f>
        <v/>
      </c>
      <c r="B43">
        <f>IF(A43="","",COUNTIF(Facturas!$B$2:$B$301,A43))</f>
        <v/>
      </c>
      <c r="C43" s="2">
        <f>IF(A43="","",SUMIF(Facturas!$B$2:$B$301,A43,Facturas!$G$2:$G$301))</f>
        <v/>
      </c>
      <c r="D43" s="2">
        <f>IF(A43="","",SUMIF(Facturas!$B$2:$B$301,A43,Facturas!$H$2:$H$301))</f>
        <v/>
      </c>
      <c r="E43" s="2">
        <f>IF(A43="","",C43-D43)</f>
        <v/>
      </c>
      <c r="F43" s="2">
        <f>IF(A43="","",SUMIFS(Facturas!$I$2:$I$301,Facturas!$B$2:$B$301,A43,Facturas!$J$2:$J$301,"&gt;0"))</f>
        <v/>
      </c>
      <c r="G43">
        <f>IF(A43="","",COUNTIFS(Facturas!$B$2:$B$301,A43,Facturas!$J$2:$J$301,"&gt;0"))</f>
        <v/>
      </c>
      <c r="H43" s="7">
        <f>IF(A43="","",IF(C43=0,0,D43/C43))</f>
        <v/>
      </c>
    </row>
    <row r="44">
      <c r="A44">
        <f>IF(Clientes!A44="","",Clientes!A44)</f>
        <v/>
      </c>
      <c r="B44">
        <f>IF(A44="","",COUNTIF(Facturas!$B$2:$B$301,A44))</f>
        <v/>
      </c>
      <c r="C44" s="2">
        <f>IF(A44="","",SUMIF(Facturas!$B$2:$B$301,A44,Facturas!$G$2:$G$301))</f>
        <v/>
      </c>
      <c r="D44" s="2">
        <f>IF(A44="","",SUMIF(Facturas!$B$2:$B$301,A44,Facturas!$H$2:$H$301))</f>
        <v/>
      </c>
      <c r="E44" s="2">
        <f>IF(A44="","",C44-D44)</f>
        <v/>
      </c>
      <c r="F44" s="2">
        <f>IF(A44="","",SUMIFS(Facturas!$I$2:$I$301,Facturas!$B$2:$B$301,A44,Facturas!$J$2:$J$301,"&gt;0"))</f>
        <v/>
      </c>
      <c r="G44">
        <f>IF(A44="","",COUNTIFS(Facturas!$B$2:$B$301,A44,Facturas!$J$2:$J$301,"&gt;0"))</f>
        <v/>
      </c>
      <c r="H44" s="7">
        <f>IF(A44="","",IF(C44=0,0,D44/C44))</f>
        <v/>
      </c>
    </row>
    <row r="45">
      <c r="A45">
        <f>IF(Clientes!A45="","",Clientes!A45)</f>
        <v/>
      </c>
      <c r="B45">
        <f>IF(A45="","",COUNTIF(Facturas!$B$2:$B$301,A45))</f>
        <v/>
      </c>
      <c r="C45" s="2">
        <f>IF(A45="","",SUMIF(Facturas!$B$2:$B$301,A45,Facturas!$G$2:$G$301))</f>
        <v/>
      </c>
      <c r="D45" s="2">
        <f>IF(A45="","",SUMIF(Facturas!$B$2:$B$301,A45,Facturas!$H$2:$H$301))</f>
        <v/>
      </c>
      <c r="E45" s="2">
        <f>IF(A45="","",C45-D45)</f>
        <v/>
      </c>
      <c r="F45" s="2">
        <f>IF(A45="","",SUMIFS(Facturas!$I$2:$I$301,Facturas!$B$2:$B$301,A45,Facturas!$J$2:$J$301,"&gt;0"))</f>
        <v/>
      </c>
      <c r="G45">
        <f>IF(A45="","",COUNTIFS(Facturas!$B$2:$B$301,A45,Facturas!$J$2:$J$301,"&gt;0"))</f>
        <v/>
      </c>
      <c r="H45" s="7">
        <f>IF(A45="","",IF(C45=0,0,D45/C45))</f>
        <v/>
      </c>
    </row>
    <row r="46">
      <c r="A46">
        <f>IF(Clientes!A46="","",Clientes!A46)</f>
        <v/>
      </c>
      <c r="B46">
        <f>IF(A46="","",COUNTIF(Facturas!$B$2:$B$301,A46))</f>
        <v/>
      </c>
      <c r="C46" s="2">
        <f>IF(A46="","",SUMIF(Facturas!$B$2:$B$301,A46,Facturas!$G$2:$G$301))</f>
        <v/>
      </c>
      <c r="D46" s="2">
        <f>IF(A46="","",SUMIF(Facturas!$B$2:$B$301,A46,Facturas!$H$2:$H$301))</f>
        <v/>
      </c>
      <c r="E46" s="2">
        <f>IF(A46="","",C46-D46)</f>
        <v/>
      </c>
      <c r="F46" s="2">
        <f>IF(A46="","",SUMIFS(Facturas!$I$2:$I$301,Facturas!$B$2:$B$301,A46,Facturas!$J$2:$J$301,"&gt;0"))</f>
        <v/>
      </c>
      <c r="G46">
        <f>IF(A46="","",COUNTIFS(Facturas!$B$2:$B$301,A46,Facturas!$J$2:$J$301,"&gt;0"))</f>
        <v/>
      </c>
      <c r="H46" s="7">
        <f>IF(A46="","",IF(C46=0,0,D46/C46))</f>
        <v/>
      </c>
    </row>
    <row r="47">
      <c r="A47">
        <f>IF(Clientes!A47="","",Clientes!A47)</f>
        <v/>
      </c>
      <c r="B47">
        <f>IF(A47="","",COUNTIF(Facturas!$B$2:$B$301,A47))</f>
        <v/>
      </c>
      <c r="C47" s="2">
        <f>IF(A47="","",SUMIF(Facturas!$B$2:$B$301,A47,Facturas!$G$2:$G$301))</f>
        <v/>
      </c>
      <c r="D47" s="2">
        <f>IF(A47="","",SUMIF(Facturas!$B$2:$B$301,A47,Facturas!$H$2:$H$301))</f>
        <v/>
      </c>
      <c r="E47" s="2">
        <f>IF(A47="","",C47-D47)</f>
        <v/>
      </c>
      <c r="F47" s="2">
        <f>IF(A47="","",SUMIFS(Facturas!$I$2:$I$301,Facturas!$B$2:$B$301,A47,Facturas!$J$2:$J$301,"&gt;0"))</f>
        <v/>
      </c>
      <c r="G47">
        <f>IF(A47="","",COUNTIFS(Facturas!$B$2:$B$301,A47,Facturas!$J$2:$J$301,"&gt;0"))</f>
        <v/>
      </c>
      <c r="H47" s="7">
        <f>IF(A47="","",IF(C47=0,0,D47/C47))</f>
        <v/>
      </c>
    </row>
    <row r="48">
      <c r="A48">
        <f>IF(Clientes!A48="","",Clientes!A48)</f>
        <v/>
      </c>
      <c r="B48">
        <f>IF(A48="","",COUNTIF(Facturas!$B$2:$B$301,A48))</f>
        <v/>
      </c>
      <c r="C48" s="2">
        <f>IF(A48="","",SUMIF(Facturas!$B$2:$B$301,A48,Facturas!$G$2:$G$301))</f>
        <v/>
      </c>
      <c r="D48" s="2">
        <f>IF(A48="","",SUMIF(Facturas!$B$2:$B$301,A48,Facturas!$H$2:$H$301))</f>
        <v/>
      </c>
      <c r="E48" s="2">
        <f>IF(A48="","",C48-D48)</f>
        <v/>
      </c>
      <c r="F48" s="2">
        <f>IF(A48="","",SUMIFS(Facturas!$I$2:$I$301,Facturas!$B$2:$B$301,A48,Facturas!$J$2:$J$301,"&gt;0"))</f>
        <v/>
      </c>
      <c r="G48">
        <f>IF(A48="","",COUNTIFS(Facturas!$B$2:$B$301,A48,Facturas!$J$2:$J$301,"&gt;0"))</f>
        <v/>
      </c>
      <c r="H48" s="7">
        <f>IF(A48="","",IF(C48=0,0,D48/C48))</f>
        <v/>
      </c>
    </row>
    <row r="49">
      <c r="A49">
        <f>IF(Clientes!A49="","",Clientes!A49)</f>
        <v/>
      </c>
      <c r="B49">
        <f>IF(A49="","",COUNTIF(Facturas!$B$2:$B$301,A49))</f>
        <v/>
      </c>
      <c r="C49" s="2">
        <f>IF(A49="","",SUMIF(Facturas!$B$2:$B$301,A49,Facturas!$G$2:$G$301))</f>
        <v/>
      </c>
      <c r="D49" s="2">
        <f>IF(A49="","",SUMIF(Facturas!$B$2:$B$301,A49,Facturas!$H$2:$H$301))</f>
        <v/>
      </c>
      <c r="E49" s="2">
        <f>IF(A49="","",C49-D49)</f>
        <v/>
      </c>
      <c r="F49" s="2">
        <f>IF(A49="","",SUMIFS(Facturas!$I$2:$I$301,Facturas!$B$2:$B$301,A49,Facturas!$J$2:$J$301,"&gt;0"))</f>
        <v/>
      </c>
      <c r="G49">
        <f>IF(A49="","",COUNTIFS(Facturas!$B$2:$B$301,A49,Facturas!$J$2:$J$301,"&gt;0"))</f>
        <v/>
      </c>
      <c r="H49" s="7">
        <f>IF(A49="","",IF(C49=0,0,D49/C49))</f>
        <v/>
      </c>
    </row>
    <row r="50">
      <c r="A50">
        <f>IF(Clientes!A50="","",Clientes!A50)</f>
        <v/>
      </c>
      <c r="B50">
        <f>IF(A50="","",COUNTIF(Facturas!$B$2:$B$301,A50))</f>
        <v/>
      </c>
      <c r="C50" s="2">
        <f>IF(A50="","",SUMIF(Facturas!$B$2:$B$301,A50,Facturas!$G$2:$G$301))</f>
        <v/>
      </c>
      <c r="D50" s="2">
        <f>IF(A50="","",SUMIF(Facturas!$B$2:$B$301,A50,Facturas!$H$2:$H$301))</f>
        <v/>
      </c>
      <c r="E50" s="2">
        <f>IF(A50="","",C50-D50)</f>
        <v/>
      </c>
      <c r="F50" s="2">
        <f>IF(A50="","",SUMIFS(Facturas!$I$2:$I$301,Facturas!$B$2:$B$301,A50,Facturas!$J$2:$J$301,"&gt;0"))</f>
        <v/>
      </c>
      <c r="G50">
        <f>IF(A50="","",COUNTIFS(Facturas!$B$2:$B$301,A50,Facturas!$J$2:$J$301,"&gt;0"))</f>
        <v/>
      </c>
      <c r="H50" s="7">
        <f>IF(A50="","",IF(C50=0,0,D50/C50))</f>
        <v/>
      </c>
    </row>
    <row r="51">
      <c r="A51">
        <f>IF(Clientes!A51="","",Clientes!A51)</f>
        <v/>
      </c>
      <c r="B51">
        <f>IF(A51="","",COUNTIF(Facturas!$B$2:$B$301,A51))</f>
        <v/>
      </c>
      <c r="C51" s="2">
        <f>IF(A51="","",SUMIF(Facturas!$B$2:$B$301,A51,Facturas!$G$2:$G$301))</f>
        <v/>
      </c>
      <c r="D51" s="2">
        <f>IF(A51="","",SUMIF(Facturas!$B$2:$B$301,A51,Facturas!$H$2:$H$301))</f>
        <v/>
      </c>
      <c r="E51" s="2">
        <f>IF(A51="","",C51-D51)</f>
        <v/>
      </c>
      <c r="F51" s="2">
        <f>IF(A51="","",SUMIFS(Facturas!$I$2:$I$301,Facturas!$B$2:$B$301,A51,Facturas!$J$2:$J$301,"&gt;0"))</f>
        <v/>
      </c>
      <c r="G51">
        <f>IF(A51="","",COUNTIFS(Facturas!$B$2:$B$301,A51,Facturas!$J$2:$J$301,"&gt;0"))</f>
        <v/>
      </c>
      <c r="H51" s="7">
        <f>IF(A51="","",IF(C51=0,0,D51/C51))</f>
        <v/>
      </c>
    </row>
    <row r="52">
      <c r="A52">
        <f>IF(Clientes!A52="","",Clientes!A52)</f>
        <v/>
      </c>
      <c r="B52">
        <f>IF(A52="","",COUNTIF(Facturas!$B$2:$B$301,A52))</f>
        <v/>
      </c>
      <c r="C52" s="2">
        <f>IF(A52="","",SUMIF(Facturas!$B$2:$B$301,A52,Facturas!$G$2:$G$301))</f>
        <v/>
      </c>
      <c r="D52" s="2">
        <f>IF(A52="","",SUMIF(Facturas!$B$2:$B$301,A52,Facturas!$H$2:$H$301))</f>
        <v/>
      </c>
      <c r="E52" s="2">
        <f>IF(A52="","",C52-D52)</f>
        <v/>
      </c>
      <c r="F52" s="2">
        <f>IF(A52="","",SUMIFS(Facturas!$I$2:$I$301,Facturas!$B$2:$B$301,A52,Facturas!$J$2:$J$301,"&gt;0"))</f>
        <v/>
      </c>
      <c r="G52">
        <f>IF(A52="","",COUNTIFS(Facturas!$B$2:$B$301,A52,Facturas!$J$2:$J$301,"&gt;0"))</f>
        <v/>
      </c>
      <c r="H52" s="7">
        <f>IF(A52="","",IF(C52=0,0,D52/C52))</f>
        <v/>
      </c>
    </row>
    <row r="53">
      <c r="A53">
        <f>IF(Clientes!A53="","",Clientes!A53)</f>
        <v/>
      </c>
      <c r="B53">
        <f>IF(A53="","",COUNTIF(Facturas!$B$2:$B$301,A53))</f>
        <v/>
      </c>
      <c r="C53" s="2">
        <f>IF(A53="","",SUMIF(Facturas!$B$2:$B$301,A53,Facturas!$G$2:$G$301))</f>
        <v/>
      </c>
      <c r="D53" s="2">
        <f>IF(A53="","",SUMIF(Facturas!$B$2:$B$301,A53,Facturas!$H$2:$H$301))</f>
        <v/>
      </c>
      <c r="E53" s="2">
        <f>IF(A53="","",C53-D53)</f>
        <v/>
      </c>
      <c r="F53" s="2">
        <f>IF(A53="","",SUMIFS(Facturas!$I$2:$I$301,Facturas!$B$2:$B$301,A53,Facturas!$J$2:$J$301,"&gt;0"))</f>
        <v/>
      </c>
      <c r="G53">
        <f>IF(A53="","",COUNTIFS(Facturas!$B$2:$B$301,A53,Facturas!$J$2:$J$301,"&gt;0"))</f>
        <v/>
      </c>
      <c r="H53" s="7">
        <f>IF(A53="","",IF(C53=0,0,D53/C53))</f>
        <v/>
      </c>
    </row>
    <row r="54">
      <c r="A54">
        <f>IF(Clientes!A54="","",Clientes!A54)</f>
        <v/>
      </c>
      <c r="B54">
        <f>IF(A54="","",COUNTIF(Facturas!$B$2:$B$301,A54))</f>
        <v/>
      </c>
      <c r="C54" s="2">
        <f>IF(A54="","",SUMIF(Facturas!$B$2:$B$301,A54,Facturas!$G$2:$G$301))</f>
        <v/>
      </c>
      <c r="D54" s="2">
        <f>IF(A54="","",SUMIF(Facturas!$B$2:$B$301,A54,Facturas!$H$2:$H$301))</f>
        <v/>
      </c>
      <c r="E54" s="2">
        <f>IF(A54="","",C54-D54)</f>
        <v/>
      </c>
      <c r="F54" s="2">
        <f>IF(A54="","",SUMIFS(Facturas!$I$2:$I$301,Facturas!$B$2:$B$301,A54,Facturas!$J$2:$J$301,"&gt;0"))</f>
        <v/>
      </c>
      <c r="G54">
        <f>IF(A54="","",COUNTIFS(Facturas!$B$2:$B$301,A54,Facturas!$J$2:$J$301,"&gt;0"))</f>
        <v/>
      </c>
      <c r="H54" s="7">
        <f>IF(A54="","",IF(C54=0,0,D54/C54))</f>
        <v/>
      </c>
    </row>
    <row r="55">
      <c r="A55">
        <f>IF(Clientes!A55="","",Clientes!A55)</f>
        <v/>
      </c>
      <c r="B55">
        <f>IF(A55="","",COUNTIF(Facturas!$B$2:$B$301,A55))</f>
        <v/>
      </c>
      <c r="C55" s="2">
        <f>IF(A55="","",SUMIF(Facturas!$B$2:$B$301,A55,Facturas!$G$2:$G$301))</f>
        <v/>
      </c>
      <c r="D55" s="2">
        <f>IF(A55="","",SUMIF(Facturas!$B$2:$B$301,A55,Facturas!$H$2:$H$301))</f>
        <v/>
      </c>
      <c r="E55" s="2">
        <f>IF(A55="","",C55-D55)</f>
        <v/>
      </c>
      <c r="F55" s="2">
        <f>IF(A55="","",SUMIFS(Facturas!$I$2:$I$301,Facturas!$B$2:$B$301,A55,Facturas!$J$2:$J$301,"&gt;0"))</f>
        <v/>
      </c>
      <c r="G55">
        <f>IF(A55="","",COUNTIFS(Facturas!$B$2:$B$301,A55,Facturas!$J$2:$J$301,"&gt;0"))</f>
        <v/>
      </c>
      <c r="H55" s="7">
        <f>IF(A55="","",IF(C55=0,0,D55/C55))</f>
        <v/>
      </c>
    </row>
    <row r="56">
      <c r="A56">
        <f>IF(Clientes!A56="","",Clientes!A56)</f>
        <v/>
      </c>
      <c r="B56">
        <f>IF(A56="","",COUNTIF(Facturas!$B$2:$B$301,A56))</f>
        <v/>
      </c>
      <c r="C56" s="2">
        <f>IF(A56="","",SUMIF(Facturas!$B$2:$B$301,A56,Facturas!$G$2:$G$301))</f>
        <v/>
      </c>
      <c r="D56" s="2">
        <f>IF(A56="","",SUMIF(Facturas!$B$2:$B$301,A56,Facturas!$H$2:$H$301))</f>
        <v/>
      </c>
      <c r="E56" s="2">
        <f>IF(A56="","",C56-D56)</f>
        <v/>
      </c>
      <c r="F56" s="2">
        <f>IF(A56="","",SUMIFS(Facturas!$I$2:$I$301,Facturas!$B$2:$B$301,A56,Facturas!$J$2:$J$301,"&gt;0"))</f>
        <v/>
      </c>
      <c r="G56">
        <f>IF(A56="","",COUNTIFS(Facturas!$B$2:$B$301,A56,Facturas!$J$2:$J$301,"&gt;0"))</f>
        <v/>
      </c>
      <c r="H56" s="7">
        <f>IF(A56="","",IF(C56=0,0,D56/C56))</f>
        <v/>
      </c>
    </row>
    <row r="57">
      <c r="A57">
        <f>IF(Clientes!A57="","",Clientes!A57)</f>
        <v/>
      </c>
      <c r="B57">
        <f>IF(A57="","",COUNTIF(Facturas!$B$2:$B$301,A57))</f>
        <v/>
      </c>
      <c r="C57" s="2">
        <f>IF(A57="","",SUMIF(Facturas!$B$2:$B$301,A57,Facturas!$G$2:$G$301))</f>
        <v/>
      </c>
      <c r="D57" s="2">
        <f>IF(A57="","",SUMIF(Facturas!$B$2:$B$301,A57,Facturas!$H$2:$H$301))</f>
        <v/>
      </c>
      <c r="E57" s="2">
        <f>IF(A57="","",C57-D57)</f>
        <v/>
      </c>
      <c r="F57" s="2">
        <f>IF(A57="","",SUMIFS(Facturas!$I$2:$I$301,Facturas!$B$2:$B$301,A57,Facturas!$J$2:$J$301,"&gt;0"))</f>
        <v/>
      </c>
      <c r="G57">
        <f>IF(A57="","",COUNTIFS(Facturas!$B$2:$B$301,A57,Facturas!$J$2:$J$301,"&gt;0"))</f>
        <v/>
      </c>
      <c r="H57" s="7">
        <f>IF(A57="","",IF(C57=0,0,D57/C57))</f>
        <v/>
      </c>
    </row>
    <row r="58">
      <c r="A58">
        <f>IF(Clientes!A58="","",Clientes!A58)</f>
        <v/>
      </c>
      <c r="B58">
        <f>IF(A58="","",COUNTIF(Facturas!$B$2:$B$301,A58))</f>
        <v/>
      </c>
      <c r="C58" s="2">
        <f>IF(A58="","",SUMIF(Facturas!$B$2:$B$301,A58,Facturas!$G$2:$G$301))</f>
        <v/>
      </c>
      <c r="D58" s="2">
        <f>IF(A58="","",SUMIF(Facturas!$B$2:$B$301,A58,Facturas!$H$2:$H$301))</f>
        <v/>
      </c>
      <c r="E58" s="2">
        <f>IF(A58="","",C58-D58)</f>
        <v/>
      </c>
      <c r="F58" s="2">
        <f>IF(A58="","",SUMIFS(Facturas!$I$2:$I$301,Facturas!$B$2:$B$301,A58,Facturas!$J$2:$J$301,"&gt;0"))</f>
        <v/>
      </c>
      <c r="G58">
        <f>IF(A58="","",COUNTIFS(Facturas!$B$2:$B$301,A58,Facturas!$J$2:$J$301,"&gt;0"))</f>
        <v/>
      </c>
      <c r="H58" s="7">
        <f>IF(A58="","",IF(C58=0,0,D58/C58))</f>
        <v/>
      </c>
    </row>
    <row r="59">
      <c r="A59">
        <f>IF(Clientes!A59="","",Clientes!A59)</f>
        <v/>
      </c>
      <c r="B59">
        <f>IF(A59="","",COUNTIF(Facturas!$B$2:$B$301,A59))</f>
        <v/>
      </c>
      <c r="C59" s="2">
        <f>IF(A59="","",SUMIF(Facturas!$B$2:$B$301,A59,Facturas!$G$2:$G$301))</f>
        <v/>
      </c>
      <c r="D59" s="2">
        <f>IF(A59="","",SUMIF(Facturas!$B$2:$B$301,A59,Facturas!$H$2:$H$301))</f>
        <v/>
      </c>
      <c r="E59" s="2">
        <f>IF(A59="","",C59-D59)</f>
        <v/>
      </c>
      <c r="F59" s="2">
        <f>IF(A59="","",SUMIFS(Facturas!$I$2:$I$301,Facturas!$B$2:$B$301,A59,Facturas!$J$2:$J$301,"&gt;0"))</f>
        <v/>
      </c>
      <c r="G59">
        <f>IF(A59="","",COUNTIFS(Facturas!$B$2:$B$301,A59,Facturas!$J$2:$J$301,"&gt;0"))</f>
        <v/>
      </c>
      <c r="H59" s="7">
        <f>IF(A59="","",IF(C59=0,0,D59/C59))</f>
        <v/>
      </c>
    </row>
    <row r="60">
      <c r="A60">
        <f>IF(Clientes!A60="","",Clientes!A60)</f>
        <v/>
      </c>
      <c r="B60">
        <f>IF(A60="","",COUNTIF(Facturas!$B$2:$B$301,A60))</f>
        <v/>
      </c>
      <c r="C60" s="2">
        <f>IF(A60="","",SUMIF(Facturas!$B$2:$B$301,A60,Facturas!$G$2:$G$301))</f>
        <v/>
      </c>
      <c r="D60" s="2">
        <f>IF(A60="","",SUMIF(Facturas!$B$2:$B$301,A60,Facturas!$H$2:$H$301))</f>
        <v/>
      </c>
      <c r="E60" s="2">
        <f>IF(A60="","",C60-D60)</f>
        <v/>
      </c>
      <c r="F60" s="2">
        <f>IF(A60="","",SUMIFS(Facturas!$I$2:$I$301,Facturas!$B$2:$B$301,A60,Facturas!$J$2:$J$301,"&gt;0"))</f>
        <v/>
      </c>
      <c r="G60">
        <f>IF(A60="","",COUNTIFS(Facturas!$B$2:$B$301,A60,Facturas!$J$2:$J$301,"&gt;0"))</f>
        <v/>
      </c>
      <c r="H60" s="7">
        <f>IF(A60="","",IF(C60=0,0,D60/C60))</f>
        <v/>
      </c>
    </row>
    <row r="61">
      <c r="A61">
        <f>IF(Clientes!A61="","",Clientes!A61)</f>
        <v/>
      </c>
      <c r="B61">
        <f>IF(A61="","",COUNTIF(Facturas!$B$2:$B$301,A61))</f>
        <v/>
      </c>
      <c r="C61" s="2">
        <f>IF(A61="","",SUMIF(Facturas!$B$2:$B$301,A61,Facturas!$G$2:$G$301))</f>
        <v/>
      </c>
      <c r="D61" s="2">
        <f>IF(A61="","",SUMIF(Facturas!$B$2:$B$301,A61,Facturas!$H$2:$H$301))</f>
        <v/>
      </c>
      <c r="E61" s="2">
        <f>IF(A61="","",C61-D61)</f>
        <v/>
      </c>
      <c r="F61" s="2">
        <f>IF(A61="","",SUMIFS(Facturas!$I$2:$I$301,Facturas!$B$2:$B$301,A61,Facturas!$J$2:$J$301,"&gt;0"))</f>
        <v/>
      </c>
      <c r="G61">
        <f>IF(A61="","",COUNTIFS(Facturas!$B$2:$B$301,A61,Facturas!$J$2:$J$301,"&gt;0"))</f>
        <v/>
      </c>
      <c r="H61" s="7">
        <f>IF(A61="","",IF(C61=0,0,D61/C61))</f>
        <v/>
      </c>
    </row>
    <row r="62">
      <c r="A62">
        <f>IF(Clientes!A62="","",Clientes!A62)</f>
        <v/>
      </c>
      <c r="B62">
        <f>IF(A62="","",COUNTIF(Facturas!$B$2:$B$301,A62))</f>
        <v/>
      </c>
      <c r="C62" s="2">
        <f>IF(A62="","",SUMIF(Facturas!$B$2:$B$301,A62,Facturas!$G$2:$G$301))</f>
        <v/>
      </c>
      <c r="D62" s="2">
        <f>IF(A62="","",SUMIF(Facturas!$B$2:$B$301,A62,Facturas!$H$2:$H$301))</f>
        <v/>
      </c>
      <c r="E62" s="2">
        <f>IF(A62="","",C62-D62)</f>
        <v/>
      </c>
      <c r="F62" s="2">
        <f>IF(A62="","",SUMIFS(Facturas!$I$2:$I$301,Facturas!$B$2:$B$301,A62,Facturas!$J$2:$J$301,"&gt;0"))</f>
        <v/>
      </c>
      <c r="G62">
        <f>IF(A62="","",COUNTIFS(Facturas!$B$2:$B$301,A62,Facturas!$J$2:$J$301,"&gt;0"))</f>
        <v/>
      </c>
      <c r="H62" s="7">
        <f>IF(A62="","",IF(C62=0,0,D62/C62))</f>
        <v/>
      </c>
    </row>
    <row r="63">
      <c r="A63">
        <f>IF(Clientes!A63="","",Clientes!A63)</f>
        <v/>
      </c>
      <c r="B63">
        <f>IF(A63="","",COUNTIF(Facturas!$B$2:$B$301,A63))</f>
        <v/>
      </c>
      <c r="C63" s="2">
        <f>IF(A63="","",SUMIF(Facturas!$B$2:$B$301,A63,Facturas!$G$2:$G$301))</f>
        <v/>
      </c>
      <c r="D63" s="2">
        <f>IF(A63="","",SUMIF(Facturas!$B$2:$B$301,A63,Facturas!$H$2:$H$301))</f>
        <v/>
      </c>
      <c r="E63" s="2">
        <f>IF(A63="","",C63-D63)</f>
        <v/>
      </c>
      <c r="F63" s="2">
        <f>IF(A63="","",SUMIFS(Facturas!$I$2:$I$301,Facturas!$B$2:$B$301,A63,Facturas!$J$2:$J$301,"&gt;0"))</f>
        <v/>
      </c>
      <c r="G63">
        <f>IF(A63="","",COUNTIFS(Facturas!$B$2:$B$301,A63,Facturas!$J$2:$J$301,"&gt;0"))</f>
        <v/>
      </c>
      <c r="H63" s="7">
        <f>IF(A63="","",IF(C63=0,0,D63/C63))</f>
        <v/>
      </c>
    </row>
    <row r="64">
      <c r="A64">
        <f>IF(Clientes!A64="","",Clientes!A64)</f>
        <v/>
      </c>
      <c r="B64">
        <f>IF(A64="","",COUNTIF(Facturas!$B$2:$B$301,A64))</f>
        <v/>
      </c>
      <c r="C64" s="2">
        <f>IF(A64="","",SUMIF(Facturas!$B$2:$B$301,A64,Facturas!$G$2:$G$301))</f>
        <v/>
      </c>
      <c r="D64" s="2">
        <f>IF(A64="","",SUMIF(Facturas!$B$2:$B$301,A64,Facturas!$H$2:$H$301))</f>
        <v/>
      </c>
      <c r="E64" s="2">
        <f>IF(A64="","",C64-D64)</f>
        <v/>
      </c>
      <c r="F64" s="2">
        <f>IF(A64="","",SUMIFS(Facturas!$I$2:$I$301,Facturas!$B$2:$B$301,A64,Facturas!$J$2:$J$301,"&gt;0"))</f>
        <v/>
      </c>
      <c r="G64">
        <f>IF(A64="","",COUNTIFS(Facturas!$B$2:$B$301,A64,Facturas!$J$2:$J$301,"&gt;0"))</f>
        <v/>
      </c>
      <c r="H64" s="7">
        <f>IF(A64="","",IF(C64=0,0,D64/C64))</f>
        <v/>
      </c>
    </row>
    <row r="65">
      <c r="A65">
        <f>IF(Clientes!A65="","",Clientes!A65)</f>
        <v/>
      </c>
      <c r="B65">
        <f>IF(A65="","",COUNTIF(Facturas!$B$2:$B$301,A65))</f>
        <v/>
      </c>
      <c r="C65" s="2">
        <f>IF(A65="","",SUMIF(Facturas!$B$2:$B$301,A65,Facturas!$G$2:$G$301))</f>
        <v/>
      </c>
      <c r="D65" s="2">
        <f>IF(A65="","",SUMIF(Facturas!$B$2:$B$301,A65,Facturas!$H$2:$H$301))</f>
        <v/>
      </c>
      <c r="E65" s="2">
        <f>IF(A65="","",C65-D65)</f>
        <v/>
      </c>
      <c r="F65" s="2">
        <f>IF(A65="","",SUMIFS(Facturas!$I$2:$I$301,Facturas!$B$2:$B$301,A65,Facturas!$J$2:$J$301,"&gt;0"))</f>
        <v/>
      </c>
      <c r="G65">
        <f>IF(A65="","",COUNTIFS(Facturas!$B$2:$B$301,A65,Facturas!$J$2:$J$301,"&gt;0"))</f>
        <v/>
      </c>
      <c r="H65" s="7">
        <f>IF(A65="","",IF(C65=0,0,D65/C65))</f>
        <v/>
      </c>
    </row>
    <row r="66">
      <c r="A66">
        <f>IF(Clientes!A66="","",Clientes!A66)</f>
        <v/>
      </c>
      <c r="B66">
        <f>IF(A66="","",COUNTIF(Facturas!$B$2:$B$301,A66))</f>
        <v/>
      </c>
      <c r="C66" s="2">
        <f>IF(A66="","",SUMIF(Facturas!$B$2:$B$301,A66,Facturas!$G$2:$G$301))</f>
        <v/>
      </c>
      <c r="D66" s="2">
        <f>IF(A66="","",SUMIF(Facturas!$B$2:$B$301,A66,Facturas!$H$2:$H$301))</f>
        <v/>
      </c>
      <c r="E66" s="2">
        <f>IF(A66="","",C66-D66)</f>
        <v/>
      </c>
      <c r="F66" s="2">
        <f>IF(A66="","",SUMIFS(Facturas!$I$2:$I$301,Facturas!$B$2:$B$301,A66,Facturas!$J$2:$J$301,"&gt;0"))</f>
        <v/>
      </c>
      <c r="G66">
        <f>IF(A66="","",COUNTIFS(Facturas!$B$2:$B$301,A66,Facturas!$J$2:$J$301,"&gt;0"))</f>
        <v/>
      </c>
      <c r="H66" s="7">
        <f>IF(A66="","",IF(C66=0,0,D66/C66))</f>
        <v/>
      </c>
    </row>
    <row r="67">
      <c r="A67">
        <f>IF(Clientes!A67="","",Clientes!A67)</f>
        <v/>
      </c>
      <c r="B67">
        <f>IF(A67="","",COUNTIF(Facturas!$B$2:$B$301,A67))</f>
        <v/>
      </c>
      <c r="C67" s="2">
        <f>IF(A67="","",SUMIF(Facturas!$B$2:$B$301,A67,Facturas!$G$2:$G$301))</f>
        <v/>
      </c>
      <c r="D67" s="2">
        <f>IF(A67="","",SUMIF(Facturas!$B$2:$B$301,A67,Facturas!$H$2:$H$301))</f>
        <v/>
      </c>
      <c r="E67" s="2">
        <f>IF(A67="","",C67-D67)</f>
        <v/>
      </c>
      <c r="F67" s="2">
        <f>IF(A67="","",SUMIFS(Facturas!$I$2:$I$301,Facturas!$B$2:$B$301,A67,Facturas!$J$2:$J$301,"&gt;0"))</f>
        <v/>
      </c>
      <c r="G67">
        <f>IF(A67="","",COUNTIFS(Facturas!$B$2:$B$301,A67,Facturas!$J$2:$J$301,"&gt;0"))</f>
        <v/>
      </c>
      <c r="H67" s="7">
        <f>IF(A67="","",IF(C67=0,0,D67/C67))</f>
        <v/>
      </c>
    </row>
    <row r="68">
      <c r="A68">
        <f>IF(Clientes!A68="","",Clientes!A68)</f>
        <v/>
      </c>
      <c r="B68">
        <f>IF(A68="","",COUNTIF(Facturas!$B$2:$B$301,A68))</f>
        <v/>
      </c>
      <c r="C68" s="2">
        <f>IF(A68="","",SUMIF(Facturas!$B$2:$B$301,A68,Facturas!$G$2:$G$301))</f>
        <v/>
      </c>
      <c r="D68" s="2">
        <f>IF(A68="","",SUMIF(Facturas!$B$2:$B$301,A68,Facturas!$H$2:$H$301))</f>
        <v/>
      </c>
      <c r="E68" s="2">
        <f>IF(A68="","",C68-D68)</f>
        <v/>
      </c>
      <c r="F68" s="2">
        <f>IF(A68="","",SUMIFS(Facturas!$I$2:$I$301,Facturas!$B$2:$B$301,A68,Facturas!$J$2:$J$301,"&gt;0"))</f>
        <v/>
      </c>
      <c r="G68">
        <f>IF(A68="","",COUNTIFS(Facturas!$B$2:$B$301,A68,Facturas!$J$2:$J$301,"&gt;0"))</f>
        <v/>
      </c>
      <c r="H68" s="7">
        <f>IF(A68="","",IF(C68=0,0,D68/C68))</f>
        <v/>
      </c>
    </row>
    <row r="69">
      <c r="A69">
        <f>IF(Clientes!A69="","",Clientes!A69)</f>
        <v/>
      </c>
      <c r="B69">
        <f>IF(A69="","",COUNTIF(Facturas!$B$2:$B$301,A69))</f>
        <v/>
      </c>
      <c r="C69" s="2">
        <f>IF(A69="","",SUMIF(Facturas!$B$2:$B$301,A69,Facturas!$G$2:$G$301))</f>
        <v/>
      </c>
      <c r="D69" s="2">
        <f>IF(A69="","",SUMIF(Facturas!$B$2:$B$301,A69,Facturas!$H$2:$H$301))</f>
        <v/>
      </c>
      <c r="E69" s="2">
        <f>IF(A69="","",C69-D69)</f>
        <v/>
      </c>
      <c r="F69" s="2">
        <f>IF(A69="","",SUMIFS(Facturas!$I$2:$I$301,Facturas!$B$2:$B$301,A69,Facturas!$J$2:$J$301,"&gt;0"))</f>
        <v/>
      </c>
      <c r="G69">
        <f>IF(A69="","",COUNTIFS(Facturas!$B$2:$B$301,A69,Facturas!$J$2:$J$301,"&gt;0"))</f>
        <v/>
      </c>
      <c r="H69" s="7">
        <f>IF(A69="","",IF(C69=0,0,D69/C69))</f>
        <v/>
      </c>
    </row>
    <row r="70">
      <c r="A70">
        <f>IF(Clientes!A70="","",Clientes!A70)</f>
        <v/>
      </c>
      <c r="B70">
        <f>IF(A70="","",COUNTIF(Facturas!$B$2:$B$301,A70))</f>
        <v/>
      </c>
      <c r="C70" s="2">
        <f>IF(A70="","",SUMIF(Facturas!$B$2:$B$301,A70,Facturas!$G$2:$G$301))</f>
        <v/>
      </c>
      <c r="D70" s="2">
        <f>IF(A70="","",SUMIF(Facturas!$B$2:$B$301,A70,Facturas!$H$2:$H$301))</f>
        <v/>
      </c>
      <c r="E70" s="2">
        <f>IF(A70="","",C70-D70)</f>
        <v/>
      </c>
      <c r="F70" s="2">
        <f>IF(A70="","",SUMIFS(Facturas!$I$2:$I$301,Facturas!$B$2:$B$301,A70,Facturas!$J$2:$J$301,"&gt;0"))</f>
        <v/>
      </c>
      <c r="G70">
        <f>IF(A70="","",COUNTIFS(Facturas!$B$2:$B$301,A70,Facturas!$J$2:$J$301,"&gt;0"))</f>
        <v/>
      </c>
      <c r="H70" s="7">
        <f>IF(A70="","",IF(C70=0,0,D70/C70))</f>
        <v/>
      </c>
    </row>
    <row r="71">
      <c r="A71">
        <f>IF(Clientes!A71="","",Clientes!A71)</f>
        <v/>
      </c>
      <c r="B71">
        <f>IF(A71="","",COUNTIF(Facturas!$B$2:$B$301,A71))</f>
        <v/>
      </c>
      <c r="C71" s="2">
        <f>IF(A71="","",SUMIF(Facturas!$B$2:$B$301,A71,Facturas!$G$2:$G$301))</f>
        <v/>
      </c>
      <c r="D71" s="2">
        <f>IF(A71="","",SUMIF(Facturas!$B$2:$B$301,A71,Facturas!$H$2:$H$301))</f>
        <v/>
      </c>
      <c r="E71" s="2">
        <f>IF(A71="","",C71-D71)</f>
        <v/>
      </c>
      <c r="F71" s="2">
        <f>IF(A71="","",SUMIFS(Facturas!$I$2:$I$301,Facturas!$B$2:$B$301,A71,Facturas!$J$2:$J$301,"&gt;0"))</f>
        <v/>
      </c>
      <c r="G71">
        <f>IF(A71="","",COUNTIFS(Facturas!$B$2:$B$301,A71,Facturas!$J$2:$J$301,"&gt;0"))</f>
        <v/>
      </c>
      <c r="H71" s="7">
        <f>IF(A71="","",IF(C71=0,0,D71/C71))</f>
        <v/>
      </c>
    </row>
    <row r="72">
      <c r="A72">
        <f>IF(Clientes!A72="","",Clientes!A72)</f>
        <v/>
      </c>
      <c r="B72">
        <f>IF(A72="","",COUNTIF(Facturas!$B$2:$B$301,A72))</f>
        <v/>
      </c>
      <c r="C72" s="2">
        <f>IF(A72="","",SUMIF(Facturas!$B$2:$B$301,A72,Facturas!$G$2:$G$301))</f>
        <v/>
      </c>
      <c r="D72" s="2">
        <f>IF(A72="","",SUMIF(Facturas!$B$2:$B$301,A72,Facturas!$H$2:$H$301))</f>
        <v/>
      </c>
      <c r="E72" s="2">
        <f>IF(A72="","",C72-D72)</f>
        <v/>
      </c>
      <c r="F72" s="2">
        <f>IF(A72="","",SUMIFS(Facturas!$I$2:$I$301,Facturas!$B$2:$B$301,A72,Facturas!$J$2:$J$301,"&gt;0"))</f>
        <v/>
      </c>
      <c r="G72">
        <f>IF(A72="","",COUNTIFS(Facturas!$B$2:$B$301,A72,Facturas!$J$2:$J$301,"&gt;0"))</f>
        <v/>
      </c>
      <c r="H72" s="7">
        <f>IF(A72="","",IF(C72=0,0,D72/C72))</f>
        <v/>
      </c>
    </row>
    <row r="73">
      <c r="A73">
        <f>IF(Clientes!A73="","",Clientes!A73)</f>
        <v/>
      </c>
      <c r="B73">
        <f>IF(A73="","",COUNTIF(Facturas!$B$2:$B$301,A73))</f>
        <v/>
      </c>
      <c r="C73" s="2">
        <f>IF(A73="","",SUMIF(Facturas!$B$2:$B$301,A73,Facturas!$G$2:$G$301))</f>
        <v/>
      </c>
      <c r="D73" s="2">
        <f>IF(A73="","",SUMIF(Facturas!$B$2:$B$301,A73,Facturas!$H$2:$H$301))</f>
        <v/>
      </c>
      <c r="E73" s="2">
        <f>IF(A73="","",C73-D73)</f>
        <v/>
      </c>
      <c r="F73" s="2">
        <f>IF(A73="","",SUMIFS(Facturas!$I$2:$I$301,Facturas!$B$2:$B$301,A73,Facturas!$J$2:$J$301,"&gt;0"))</f>
        <v/>
      </c>
      <c r="G73">
        <f>IF(A73="","",COUNTIFS(Facturas!$B$2:$B$301,A73,Facturas!$J$2:$J$301,"&gt;0"))</f>
        <v/>
      </c>
      <c r="H73" s="7">
        <f>IF(A73="","",IF(C73=0,0,D73/C73))</f>
        <v/>
      </c>
    </row>
    <row r="74">
      <c r="A74">
        <f>IF(Clientes!A74="","",Clientes!A74)</f>
        <v/>
      </c>
      <c r="B74">
        <f>IF(A74="","",COUNTIF(Facturas!$B$2:$B$301,A74))</f>
        <v/>
      </c>
      <c r="C74" s="2">
        <f>IF(A74="","",SUMIF(Facturas!$B$2:$B$301,A74,Facturas!$G$2:$G$301))</f>
        <v/>
      </c>
      <c r="D74" s="2">
        <f>IF(A74="","",SUMIF(Facturas!$B$2:$B$301,A74,Facturas!$H$2:$H$301))</f>
        <v/>
      </c>
      <c r="E74" s="2">
        <f>IF(A74="","",C74-D74)</f>
        <v/>
      </c>
      <c r="F74" s="2">
        <f>IF(A74="","",SUMIFS(Facturas!$I$2:$I$301,Facturas!$B$2:$B$301,A74,Facturas!$J$2:$J$301,"&gt;0"))</f>
        <v/>
      </c>
      <c r="G74">
        <f>IF(A74="","",COUNTIFS(Facturas!$B$2:$B$301,A74,Facturas!$J$2:$J$301,"&gt;0"))</f>
        <v/>
      </c>
      <c r="H74" s="7">
        <f>IF(A74="","",IF(C74=0,0,D74/C74))</f>
        <v/>
      </c>
    </row>
    <row r="75">
      <c r="A75">
        <f>IF(Clientes!A75="","",Clientes!A75)</f>
        <v/>
      </c>
      <c r="B75">
        <f>IF(A75="","",COUNTIF(Facturas!$B$2:$B$301,A75))</f>
        <v/>
      </c>
      <c r="C75" s="2">
        <f>IF(A75="","",SUMIF(Facturas!$B$2:$B$301,A75,Facturas!$G$2:$G$301))</f>
        <v/>
      </c>
      <c r="D75" s="2">
        <f>IF(A75="","",SUMIF(Facturas!$B$2:$B$301,A75,Facturas!$H$2:$H$301))</f>
        <v/>
      </c>
      <c r="E75" s="2">
        <f>IF(A75="","",C75-D75)</f>
        <v/>
      </c>
      <c r="F75" s="2">
        <f>IF(A75="","",SUMIFS(Facturas!$I$2:$I$301,Facturas!$B$2:$B$301,A75,Facturas!$J$2:$J$301,"&gt;0"))</f>
        <v/>
      </c>
      <c r="G75">
        <f>IF(A75="","",COUNTIFS(Facturas!$B$2:$B$301,A75,Facturas!$J$2:$J$301,"&gt;0"))</f>
        <v/>
      </c>
      <c r="H75" s="7">
        <f>IF(A75="","",IF(C75=0,0,D75/C75))</f>
        <v/>
      </c>
    </row>
    <row r="76">
      <c r="A76">
        <f>IF(Clientes!A76="","",Clientes!A76)</f>
        <v/>
      </c>
      <c r="B76">
        <f>IF(A76="","",COUNTIF(Facturas!$B$2:$B$301,A76))</f>
        <v/>
      </c>
      <c r="C76" s="2">
        <f>IF(A76="","",SUMIF(Facturas!$B$2:$B$301,A76,Facturas!$G$2:$G$301))</f>
        <v/>
      </c>
      <c r="D76" s="2">
        <f>IF(A76="","",SUMIF(Facturas!$B$2:$B$301,A76,Facturas!$H$2:$H$301))</f>
        <v/>
      </c>
      <c r="E76" s="2">
        <f>IF(A76="","",C76-D76)</f>
        <v/>
      </c>
      <c r="F76" s="2">
        <f>IF(A76="","",SUMIFS(Facturas!$I$2:$I$301,Facturas!$B$2:$B$301,A76,Facturas!$J$2:$J$301,"&gt;0"))</f>
        <v/>
      </c>
      <c r="G76">
        <f>IF(A76="","",COUNTIFS(Facturas!$B$2:$B$301,A76,Facturas!$J$2:$J$301,"&gt;0"))</f>
        <v/>
      </c>
      <c r="H76" s="7">
        <f>IF(A76="","",IF(C76=0,0,D76/C76))</f>
        <v/>
      </c>
    </row>
    <row r="77">
      <c r="A77">
        <f>IF(Clientes!A77="","",Clientes!A77)</f>
        <v/>
      </c>
      <c r="B77">
        <f>IF(A77="","",COUNTIF(Facturas!$B$2:$B$301,A77))</f>
        <v/>
      </c>
      <c r="C77" s="2">
        <f>IF(A77="","",SUMIF(Facturas!$B$2:$B$301,A77,Facturas!$G$2:$G$301))</f>
        <v/>
      </c>
      <c r="D77" s="2">
        <f>IF(A77="","",SUMIF(Facturas!$B$2:$B$301,A77,Facturas!$H$2:$H$301))</f>
        <v/>
      </c>
      <c r="E77" s="2">
        <f>IF(A77="","",C77-D77)</f>
        <v/>
      </c>
      <c r="F77" s="2">
        <f>IF(A77="","",SUMIFS(Facturas!$I$2:$I$301,Facturas!$B$2:$B$301,A77,Facturas!$J$2:$J$301,"&gt;0"))</f>
        <v/>
      </c>
      <c r="G77">
        <f>IF(A77="","",COUNTIFS(Facturas!$B$2:$B$301,A77,Facturas!$J$2:$J$301,"&gt;0"))</f>
        <v/>
      </c>
      <c r="H77" s="7">
        <f>IF(A77="","",IF(C77=0,0,D77/C77))</f>
        <v/>
      </c>
    </row>
    <row r="78">
      <c r="A78">
        <f>IF(Clientes!A78="","",Clientes!A78)</f>
        <v/>
      </c>
      <c r="B78">
        <f>IF(A78="","",COUNTIF(Facturas!$B$2:$B$301,A78))</f>
        <v/>
      </c>
      <c r="C78" s="2">
        <f>IF(A78="","",SUMIF(Facturas!$B$2:$B$301,A78,Facturas!$G$2:$G$301))</f>
        <v/>
      </c>
      <c r="D78" s="2">
        <f>IF(A78="","",SUMIF(Facturas!$B$2:$B$301,A78,Facturas!$H$2:$H$301))</f>
        <v/>
      </c>
      <c r="E78" s="2">
        <f>IF(A78="","",C78-D78)</f>
        <v/>
      </c>
      <c r="F78" s="2">
        <f>IF(A78="","",SUMIFS(Facturas!$I$2:$I$301,Facturas!$B$2:$B$301,A78,Facturas!$J$2:$J$301,"&gt;0"))</f>
        <v/>
      </c>
      <c r="G78">
        <f>IF(A78="","",COUNTIFS(Facturas!$B$2:$B$301,A78,Facturas!$J$2:$J$301,"&gt;0"))</f>
        <v/>
      </c>
      <c r="H78" s="7">
        <f>IF(A78="","",IF(C78=0,0,D78/C78))</f>
        <v/>
      </c>
    </row>
    <row r="79">
      <c r="A79">
        <f>IF(Clientes!A79="","",Clientes!A79)</f>
        <v/>
      </c>
      <c r="B79">
        <f>IF(A79="","",COUNTIF(Facturas!$B$2:$B$301,A79))</f>
        <v/>
      </c>
      <c r="C79" s="2">
        <f>IF(A79="","",SUMIF(Facturas!$B$2:$B$301,A79,Facturas!$G$2:$G$301))</f>
        <v/>
      </c>
      <c r="D79" s="2">
        <f>IF(A79="","",SUMIF(Facturas!$B$2:$B$301,A79,Facturas!$H$2:$H$301))</f>
        <v/>
      </c>
      <c r="E79" s="2">
        <f>IF(A79="","",C79-D79)</f>
        <v/>
      </c>
      <c r="F79" s="2">
        <f>IF(A79="","",SUMIFS(Facturas!$I$2:$I$301,Facturas!$B$2:$B$301,A79,Facturas!$J$2:$J$301,"&gt;0"))</f>
        <v/>
      </c>
      <c r="G79">
        <f>IF(A79="","",COUNTIFS(Facturas!$B$2:$B$301,A79,Facturas!$J$2:$J$301,"&gt;0"))</f>
        <v/>
      </c>
      <c r="H79" s="7">
        <f>IF(A79="","",IF(C79=0,0,D79/C79))</f>
        <v/>
      </c>
    </row>
    <row r="80">
      <c r="A80">
        <f>IF(Clientes!A80="","",Clientes!A80)</f>
        <v/>
      </c>
      <c r="B80">
        <f>IF(A80="","",COUNTIF(Facturas!$B$2:$B$301,A80))</f>
        <v/>
      </c>
      <c r="C80" s="2">
        <f>IF(A80="","",SUMIF(Facturas!$B$2:$B$301,A80,Facturas!$G$2:$G$301))</f>
        <v/>
      </c>
      <c r="D80" s="2">
        <f>IF(A80="","",SUMIF(Facturas!$B$2:$B$301,A80,Facturas!$H$2:$H$301))</f>
        <v/>
      </c>
      <c r="E80" s="2">
        <f>IF(A80="","",C80-D80)</f>
        <v/>
      </c>
      <c r="F80" s="2">
        <f>IF(A80="","",SUMIFS(Facturas!$I$2:$I$301,Facturas!$B$2:$B$301,A80,Facturas!$J$2:$J$301,"&gt;0"))</f>
        <v/>
      </c>
      <c r="G80">
        <f>IF(A80="","",COUNTIFS(Facturas!$B$2:$B$301,A80,Facturas!$J$2:$J$301,"&gt;0"))</f>
        <v/>
      </c>
      <c r="H80" s="7">
        <f>IF(A80="","",IF(C80=0,0,D80/C80))</f>
        <v/>
      </c>
    </row>
    <row r="81">
      <c r="A81">
        <f>IF(Clientes!A81="","",Clientes!A81)</f>
        <v/>
      </c>
      <c r="B81">
        <f>IF(A81="","",COUNTIF(Facturas!$B$2:$B$301,A81))</f>
        <v/>
      </c>
      <c r="C81" s="2">
        <f>IF(A81="","",SUMIF(Facturas!$B$2:$B$301,A81,Facturas!$G$2:$G$301))</f>
        <v/>
      </c>
      <c r="D81" s="2">
        <f>IF(A81="","",SUMIF(Facturas!$B$2:$B$301,A81,Facturas!$H$2:$H$301))</f>
        <v/>
      </c>
      <c r="E81" s="2">
        <f>IF(A81="","",C81-D81)</f>
        <v/>
      </c>
      <c r="F81" s="2">
        <f>IF(A81="","",SUMIFS(Facturas!$I$2:$I$301,Facturas!$B$2:$B$301,A81,Facturas!$J$2:$J$301,"&gt;0"))</f>
        <v/>
      </c>
      <c r="G81">
        <f>IF(A81="","",COUNTIFS(Facturas!$B$2:$B$301,A81,Facturas!$J$2:$J$301,"&gt;0"))</f>
        <v/>
      </c>
      <c r="H81" s="7">
        <f>IF(A81="","",IF(C81=0,0,D81/C81))</f>
        <v/>
      </c>
    </row>
    <row r="82">
      <c r="A82">
        <f>IF(Clientes!A82="","",Clientes!A82)</f>
        <v/>
      </c>
      <c r="B82">
        <f>IF(A82="","",COUNTIF(Facturas!$B$2:$B$301,A82))</f>
        <v/>
      </c>
      <c r="C82" s="2">
        <f>IF(A82="","",SUMIF(Facturas!$B$2:$B$301,A82,Facturas!$G$2:$G$301))</f>
        <v/>
      </c>
      <c r="D82" s="2">
        <f>IF(A82="","",SUMIF(Facturas!$B$2:$B$301,A82,Facturas!$H$2:$H$301))</f>
        <v/>
      </c>
      <c r="E82" s="2">
        <f>IF(A82="","",C82-D82)</f>
        <v/>
      </c>
      <c r="F82" s="2">
        <f>IF(A82="","",SUMIFS(Facturas!$I$2:$I$301,Facturas!$B$2:$B$301,A82,Facturas!$J$2:$J$301,"&gt;0"))</f>
        <v/>
      </c>
      <c r="G82">
        <f>IF(A82="","",COUNTIFS(Facturas!$B$2:$B$301,A82,Facturas!$J$2:$J$301,"&gt;0"))</f>
        <v/>
      </c>
      <c r="H82" s="7">
        <f>IF(A82="","",IF(C82=0,0,D82/C82))</f>
        <v/>
      </c>
    </row>
    <row r="83">
      <c r="A83">
        <f>IF(Clientes!A83="","",Clientes!A83)</f>
        <v/>
      </c>
      <c r="B83">
        <f>IF(A83="","",COUNTIF(Facturas!$B$2:$B$301,A83))</f>
        <v/>
      </c>
      <c r="C83" s="2">
        <f>IF(A83="","",SUMIF(Facturas!$B$2:$B$301,A83,Facturas!$G$2:$G$301))</f>
        <v/>
      </c>
      <c r="D83" s="2">
        <f>IF(A83="","",SUMIF(Facturas!$B$2:$B$301,A83,Facturas!$H$2:$H$301))</f>
        <v/>
      </c>
      <c r="E83" s="2">
        <f>IF(A83="","",C83-D83)</f>
        <v/>
      </c>
      <c r="F83" s="2">
        <f>IF(A83="","",SUMIFS(Facturas!$I$2:$I$301,Facturas!$B$2:$B$301,A83,Facturas!$J$2:$J$301,"&gt;0"))</f>
        <v/>
      </c>
      <c r="G83">
        <f>IF(A83="","",COUNTIFS(Facturas!$B$2:$B$301,A83,Facturas!$J$2:$J$301,"&gt;0"))</f>
        <v/>
      </c>
      <c r="H83" s="7">
        <f>IF(A83="","",IF(C83=0,0,D83/C83))</f>
        <v/>
      </c>
    </row>
    <row r="84">
      <c r="A84">
        <f>IF(Clientes!A84="","",Clientes!A84)</f>
        <v/>
      </c>
      <c r="B84">
        <f>IF(A84="","",COUNTIF(Facturas!$B$2:$B$301,A84))</f>
        <v/>
      </c>
      <c r="C84" s="2">
        <f>IF(A84="","",SUMIF(Facturas!$B$2:$B$301,A84,Facturas!$G$2:$G$301))</f>
        <v/>
      </c>
      <c r="D84" s="2">
        <f>IF(A84="","",SUMIF(Facturas!$B$2:$B$301,A84,Facturas!$H$2:$H$301))</f>
        <v/>
      </c>
      <c r="E84" s="2">
        <f>IF(A84="","",C84-D84)</f>
        <v/>
      </c>
      <c r="F84" s="2">
        <f>IF(A84="","",SUMIFS(Facturas!$I$2:$I$301,Facturas!$B$2:$B$301,A84,Facturas!$J$2:$J$301,"&gt;0"))</f>
        <v/>
      </c>
      <c r="G84">
        <f>IF(A84="","",COUNTIFS(Facturas!$B$2:$B$301,A84,Facturas!$J$2:$J$301,"&gt;0"))</f>
        <v/>
      </c>
      <c r="H84" s="7">
        <f>IF(A84="","",IF(C84=0,0,D84/C84))</f>
        <v/>
      </c>
    </row>
    <row r="85">
      <c r="A85">
        <f>IF(Clientes!A85="","",Clientes!A85)</f>
        <v/>
      </c>
      <c r="B85">
        <f>IF(A85="","",COUNTIF(Facturas!$B$2:$B$301,A85))</f>
        <v/>
      </c>
      <c r="C85" s="2">
        <f>IF(A85="","",SUMIF(Facturas!$B$2:$B$301,A85,Facturas!$G$2:$G$301))</f>
        <v/>
      </c>
      <c r="D85" s="2">
        <f>IF(A85="","",SUMIF(Facturas!$B$2:$B$301,A85,Facturas!$H$2:$H$301))</f>
        <v/>
      </c>
      <c r="E85" s="2">
        <f>IF(A85="","",C85-D85)</f>
        <v/>
      </c>
      <c r="F85" s="2">
        <f>IF(A85="","",SUMIFS(Facturas!$I$2:$I$301,Facturas!$B$2:$B$301,A85,Facturas!$J$2:$J$301,"&gt;0"))</f>
        <v/>
      </c>
      <c r="G85">
        <f>IF(A85="","",COUNTIFS(Facturas!$B$2:$B$301,A85,Facturas!$J$2:$J$301,"&gt;0"))</f>
        <v/>
      </c>
      <c r="H85" s="7">
        <f>IF(A85="","",IF(C85=0,0,D85/C85))</f>
        <v/>
      </c>
    </row>
    <row r="86">
      <c r="A86">
        <f>IF(Clientes!A86="","",Clientes!A86)</f>
        <v/>
      </c>
      <c r="B86">
        <f>IF(A86="","",COUNTIF(Facturas!$B$2:$B$301,A86))</f>
        <v/>
      </c>
      <c r="C86" s="2">
        <f>IF(A86="","",SUMIF(Facturas!$B$2:$B$301,A86,Facturas!$G$2:$G$301))</f>
        <v/>
      </c>
      <c r="D86" s="2">
        <f>IF(A86="","",SUMIF(Facturas!$B$2:$B$301,A86,Facturas!$H$2:$H$301))</f>
        <v/>
      </c>
      <c r="E86" s="2">
        <f>IF(A86="","",C86-D86)</f>
        <v/>
      </c>
      <c r="F86" s="2">
        <f>IF(A86="","",SUMIFS(Facturas!$I$2:$I$301,Facturas!$B$2:$B$301,A86,Facturas!$J$2:$J$301,"&gt;0"))</f>
        <v/>
      </c>
      <c r="G86">
        <f>IF(A86="","",COUNTIFS(Facturas!$B$2:$B$301,A86,Facturas!$J$2:$J$301,"&gt;0"))</f>
        <v/>
      </c>
      <c r="H86" s="7">
        <f>IF(A86="","",IF(C86=0,0,D86/C86))</f>
        <v/>
      </c>
    </row>
    <row r="87">
      <c r="A87">
        <f>IF(Clientes!A87="","",Clientes!A87)</f>
        <v/>
      </c>
      <c r="B87">
        <f>IF(A87="","",COUNTIF(Facturas!$B$2:$B$301,A87))</f>
        <v/>
      </c>
      <c r="C87" s="2">
        <f>IF(A87="","",SUMIF(Facturas!$B$2:$B$301,A87,Facturas!$G$2:$G$301))</f>
        <v/>
      </c>
      <c r="D87" s="2">
        <f>IF(A87="","",SUMIF(Facturas!$B$2:$B$301,A87,Facturas!$H$2:$H$301))</f>
        <v/>
      </c>
      <c r="E87" s="2">
        <f>IF(A87="","",C87-D87)</f>
        <v/>
      </c>
      <c r="F87" s="2">
        <f>IF(A87="","",SUMIFS(Facturas!$I$2:$I$301,Facturas!$B$2:$B$301,A87,Facturas!$J$2:$J$301,"&gt;0"))</f>
        <v/>
      </c>
      <c r="G87">
        <f>IF(A87="","",COUNTIFS(Facturas!$B$2:$B$301,A87,Facturas!$J$2:$J$301,"&gt;0"))</f>
        <v/>
      </c>
      <c r="H87" s="7">
        <f>IF(A87="","",IF(C87=0,0,D87/C87))</f>
        <v/>
      </c>
    </row>
    <row r="88">
      <c r="A88">
        <f>IF(Clientes!A88="","",Clientes!A88)</f>
        <v/>
      </c>
      <c r="B88">
        <f>IF(A88="","",COUNTIF(Facturas!$B$2:$B$301,A88))</f>
        <v/>
      </c>
      <c r="C88" s="2">
        <f>IF(A88="","",SUMIF(Facturas!$B$2:$B$301,A88,Facturas!$G$2:$G$301))</f>
        <v/>
      </c>
      <c r="D88" s="2">
        <f>IF(A88="","",SUMIF(Facturas!$B$2:$B$301,A88,Facturas!$H$2:$H$301))</f>
        <v/>
      </c>
      <c r="E88" s="2">
        <f>IF(A88="","",C88-D88)</f>
        <v/>
      </c>
      <c r="F88" s="2">
        <f>IF(A88="","",SUMIFS(Facturas!$I$2:$I$301,Facturas!$B$2:$B$301,A88,Facturas!$J$2:$J$301,"&gt;0"))</f>
        <v/>
      </c>
      <c r="G88">
        <f>IF(A88="","",COUNTIFS(Facturas!$B$2:$B$301,A88,Facturas!$J$2:$J$301,"&gt;0"))</f>
        <v/>
      </c>
      <c r="H88" s="7">
        <f>IF(A88="","",IF(C88=0,0,D88/C88))</f>
        <v/>
      </c>
    </row>
    <row r="89">
      <c r="A89">
        <f>IF(Clientes!A89="","",Clientes!A89)</f>
        <v/>
      </c>
      <c r="B89">
        <f>IF(A89="","",COUNTIF(Facturas!$B$2:$B$301,A89))</f>
        <v/>
      </c>
      <c r="C89" s="2">
        <f>IF(A89="","",SUMIF(Facturas!$B$2:$B$301,A89,Facturas!$G$2:$G$301))</f>
        <v/>
      </c>
      <c r="D89" s="2">
        <f>IF(A89="","",SUMIF(Facturas!$B$2:$B$301,A89,Facturas!$H$2:$H$301))</f>
        <v/>
      </c>
      <c r="E89" s="2">
        <f>IF(A89="","",C89-D89)</f>
        <v/>
      </c>
      <c r="F89" s="2">
        <f>IF(A89="","",SUMIFS(Facturas!$I$2:$I$301,Facturas!$B$2:$B$301,A89,Facturas!$J$2:$J$301,"&gt;0"))</f>
        <v/>
      </c>
      <c r="G89">
        <f>IF(A89="","",COUNTIFS(Facturas!$B$2:$B$301,A89,Facturas!$J$2:$J$301,"&gt;0"))</f>
        <v/>
      </c>
      <c r="H89" s="7">
        <f>IF(A89="","",IF(C89=0,0,D89/C89))</f>
        <v/>
      </c>
    </row>
    <row r="90">
      <c r="A90">
        <f>IF(Clientes!A90="","",Clientes!A90)</f>
        <v/>
      </c>
      <c r="B90">
        <f>IF(A90="","",COUNTIF(Facturas!$B$2:$B$301,A90))</f>
        <v/>
      </c>
      <c r="C90" s="2">
        <f>IF(A90="","",SUMIF(Facturas!$B$2:$B$301,A90,Facturas!$G$2:$G$301))</f>
        <v/>
      </c>
      <c r="D90" s="2">
        <f>IF(A90="","",SUMIF(Facturas!$B$2:$B$301,A90,Facturas!$H$2:$H$301))</f>
        <v/>
      </c>
      <c r="E90" s="2">
        <f>IF(A90="","",C90-D90)</f>
        <v/>
      </c>
      <c r="F90" s="2">
        <f>IF(A90="","",SUMIFS(Facturas!$I$2:$I$301,Facturas!$B$2:$B$301,A90,Facturas!$J$2:$J$301,"&gt;0"))</f>
        <v/>
      </c>
      <c r="G90">
        <f>IF(A90="","",COUNTIFS(Facturas!$B$2:$B$301,A90,Facturas!$J$2:$J$301,"&gt;0"))</f>
        <v/>
      </c>
      <c r="H90" s="7">
        <f>IF(A90="","",IF(C90=0,0,D90/C90))</f>
        <v/>
      </c>
    </row>
    <row r="91">
      <c r="A91">
        <f>IF(Clientes!A91="","",Clientes!A91)</f>
        <v/>
      </c>
      <c r="B91">
        <f>IF(A91="","",COUNTIF(Facturas!$B$2:$B$301,A91))</f>
        <v/>
      </c>
      <c r="C91" s="2">
        <f>IF(A91="","",SUMIF(Facturas!$B$2:$B$301,A91,Facturas!$G$2:$G$301))</f>
        <v/>
      </c>
      <c r="D91" s="2">
        <f>IF(A91="","",SUMIF(Facturas!$B$2:$B$301,A91,Facturas!$H$2:$H$301))</f>
        <v/>
      </c>
      <c r="E91" s="2">
        <f>IF(A91="","",C91-D91)</f>
        <v/>
      </c>
      <c r="F91" s="2">
        <f>IF(A91="","",SUMIFS(Facturas!$I$2:$I$301,Facturas!$B$2:$B$301,A91,Facturas!$J$2:$J$301,"&gt;0"))</f>
        <v/>
      </c>
      <c r="G91">
        <f>IF(A91="","",COUNTIFS(Facturas!$B$2:$B$301,A91,Facturas!$J$2:$J$301,"&gt;0"))</f>
        <v/>
      </c>
      <c r="H91" s="7">
        <f>IF(A91="","",IF(C91=0,0,D91/C91))</f>
        <v/>
      </c>
    </row>
    <row r="92">
      <c r="A92">
        <f>IF(Clientes!A92="","",Clientes!A92)</f>
        <v/>
      </c>
      <c r="B92">
        <f>IF(A92="","",COUNTIF(Facturas!$B$2:$B$301,A92))</f>
        <v/>
      </c>
      <c r="C92" s="2">
        <f>IF(A92="","",SUMIF(Facturas!$B$2:$B$301,A92,Facturas!$G$2:$G$301))</f>
        <v/>
      </c>
      <c r="D92" s="2">
        <f>IF(A92="","",SUMIF(Facturas!$B$2:$B$301,A92,Facturas!$H$2:$H$301))</f>
        <v/>
      </c>
      <c r="E92" s="2">
        <f>IF(A92="","",C92-D92)</f>
        <v/>
      </c>
      <c r="F92" s="2">
        <f>IF(A92="","",SUMIFS(Facturas!$I$2:$I$301,Facturas!$B$2:$B$301,A92,Facturas!$J$2:$J$301,"&gt;0"))</f>
        <v/>
      </c>
      <c r="G92">
        <f>IF(A92="","",COUNTIFS(Facturas!$B$2:$B$301,A92,Facturas!$J$2:$J$301,"&gt;0"))</f>
        <v/>
      </c>
      <c r="H92" s="7">
        <f>IF(A92="","",IF(C92=0,0,D92/C92))</f>
        <v/>
      </c>
    </row>
    <row r="93">
      <c r="A93">
        <f>IF(Clientes!A93="","",Clientes!A93)</f>
        <v/>
      </c>
      <c r="B93">
        <f>IF(A93="","",COUNTIF(Facturas!$B$2:$B$301,A93))</f>
        <v/>
      </c>
      <c r="C93" s="2">
        <f>IF(A93="","",SUMIF(Facturas!$B$2:$B$301,A93,Facturas!$G$2:$G$301))</f>
        <v/>
      </c>
      <c r="D93" s="2">
        <f>IF(A93="","",SUMIF(Facturas!$B$2:$B$301,A93,Facturas!$H$2:$H$301))</f>
        <v/>
      </c>
      <c r="E93" s="2">
        <f>IF(A93="","",C93-D93)</f>
        <v/>
      </c>
      <c r="F93" s="2">
        <f>IF(A93="","",SUMIFS(Facturas!$I$2:$I$301,Facturas!$B$2:$B$301,A93,Facturas!$J$2:$J$301,"&gt;0"))</f>
        <v/>
      </c>
      <c r="G93">
        <f>IF(A93="","",COUNTIFS(Facturas!$B$2:$B$301,A93,Facturas!$J$2:$J$301,"&gt;0"))</f>
        <v/>
      </c>
      <c r="H93" s="7">
        <f>IF(A93="","",IF(C93=0,0,D93/C93))</f>
        <v/>
      </c>
    </row>
    <row r="94">
      <c r="A94">
        <f>IF(Clientes!A94="","",Clientes!A94)</f>
        <v/>
      </c>
      <c r="B94">
        <f>IF(A94="","",COUNTIF(Facturas!$B$2:$B$301,A94))</f>
        <v/>
      </c>
      <c r="C94" s="2">
        <f>IF(A94="","",SUMIF(Facturas!$B$2:$B$301,A94,Facturas!$G$2:$G$301))</f>
        <v/>
      </c>
      <c r="D94" s="2">
        <f>IF(A94="","",SUMIF(Facturas!$B$2:$B$301,A94,Facturas!$H$2:$H$301))</f>
        <v/>
      </c>
      <c r="E94" s="2">
        <f>IF(A94="","",C94-D94)</f>
        <v/>
      </c>
      <c r="F94" s="2">
        <f>IF(A94="","",SUMIFS(Facturas!$I$2:$I$301,Facturas!$B$2:$B$301,A94,Facturas!$J$2:$J$301,"&gt;0"))</f>
        <v/>
      </c>
      <c r="G94">
        <f>IF(A94="","",COUNTIFS(Facturas!$B$2:$B$301,A94,Facturas!$J$2:$J$301,"&gt;0"))</f>
        <v/>
      </c>
      <c r="H94" s="7">
        <f>IF(A94="","",IF(C94=0,0,D94/C94))</f>
        <v/>
      </c>
    </row>
    <row r="95">
      <c r="A95">
        <f>IF(Clientes!A95="","",Clientes!A95)</f>
        <v/>
      </c>
      <c r="B95">
        <f>IF(A95="","",COUNTIF(Facturas!$B$2:$B$301,A95))</f>
        <v/>
      </c>
      <c r="C95" s="2">
        <f>IF(A95="","",SUMIF(Facturas!$B$2:$B$301,A95,Facturas!$G$2:$G$301))</f>
        <v/>
      </c>
      <c r="D95" s="2">
        <f>IF(A95="","",SUMIF(Facturas!$B$2:$B$301,A95,Facturas!$H$2:$H$301))</f>
        <v/>
      </c>
      <c r="E95" s="2">
        <f>IF(A95="","",C95-D95)</f>
        <v/>
      </c>
      <c r="F95" s="2">
        <f>IF(A95="","",SUMIFS(Facturas!$I$2:$I$301,Facturas!$B$2:$B$301,A95,Facturas!$J$2:$J$301,"&gt;0"))</f>
        <v/>
      </c>
      <c r="G95">
        <f>IF(A95="","",COUNTIFS(Facturas!$B$2:$B$301,A95,Facturas!$J$2:$J$301,"&gt;0"))</f>
        <v/>
      </c>
      <c r="H95" s="7">
        <f>IF(A95="","",IF(C95=0,0,D95/C95))</f>
        <v/>
      </c>
    </row>
    <row r="96">
      <c r="A96">
        <f>IF(Clientes!A96="","",Clientes!A96)</f>
        <v/>
      </c>
      <c r="B96">
        <f>IF(A96="","",COUNTIF(Facturas!$B$2:$B$301,A96))</f>
        <v/>
      </c>
      <c r="C96" s="2">
        <f>IF(A96="","",SUMIF(Facturas!$B$2:$B$301,A96,Facturas!$G$2:$G$301))</f>
        <v/>
      </c>
      <c r="D96" s="2">
        <f>IF(A96="","",SUMIF(Facturas!$B$2:$B$301,A96,Facturas!$H$2:$H$301))</f>
        <v/>
      </c>
      <c r="E96" s="2">
        <f>IF(A96="","",C96-D96)</f>
        <v/>
      </c>
      <c r="F96" s="2">
        <f>IF(A96="","",SUMIFS(Facturas!$I$2:$I$301,Facturas!$B$2:$B$301,A96,Facturas!$J$2:$J$301,"&gt;0"))</f>
        <v/>
      </c>
      <c r="G96">
        <f>IF(A96="","",COUNTIFS(Facturas!$B$2:$B$301,A96,Facturas!$J$2:$J$301,"&gt;0"))</f>
        <v/>
      </c>
      <c r="H96" s="7">
        <f>IF(A96="","",IF(C96=0,0,D96/C96))</f>
        <v/>
      </c>
    </row>
    <row r="97">
      <c r="A97">
        <f>IF(Clientes!A97="","",Clientes!A97)</f>
        <v/>
      </c>
      <c r="B97">
        <f>IF(A97="","",COUNTIF(Facturas!$B$2:$B$301,A97))</f>
        <v/>
      </c>
      <c r="C97" s="2">
        <f>IF(A97="","",SUMIF(Facturas!$B$2:$B$301,A97,Facturas!$G$2:$G$301))</f>
        <v/>
      </c>
      <c r="D97" s="2">
        <f>IF(A97="","",SUMIF(Facturas!$B$2:$B$301,A97,Facturas!$H$2:$H$301))</f>
        <v/>
      </c>
      <c r="E97" s="2">
        <f>IF(A97="","",C97-D97)</f>
        <v/>
      </c>
      <c r="F97" s="2">
        <f>IF(A97="","",SUMIFS(Facturas!$I$2:$I$301,Facturas!$B$2:$B$301,A97,Facturas!$J$2:$J$301,"&gt;0"))</f>
        <v/>
      </c>
      <c r="G97">
        <f>IF(A97="","",COUNTIFS(Facturas!$B$2:$B$301,A97,Facturas!$J$2:$J$301,"&gt;0"))</f>
        <v/>
      </c>
      <c r="H97" s="7">
        <f>IF(A97="","",IF(C97=0,0,D97/C97))</f>
        <v/>
      </c>
    </row>
    <row r="98">
      <c r="A98">
        <f>IF(Clientes!A98="","",Clientes!A98)</f>
        <v/>
      </c>
      <c r="B98">
        <f>IF(A98="","",COUNTIF(Facturas!$B$2:$B$301,A98))</f>
        <v/>
      </c>
      <c r="C98" s="2">
        <f>IF(A98="","",SUMIF(Facturas!$B$2:$B$301,A98,Facturas!$G$2:$G$301))</f>
        <v/>
      </c>
      <c r="D98" s="2">
        <f>IF(A98="","",SUMIF(Facturas!$B$2:$B$301,A98,Facturas!$H$2:$H$301))</f>
        <v/>
      </c>
      <c r="E98" s="2">
        <f>IF(A98="","",C98-D98)</f>
        <v/>
      </c>
      <c r="F98" s="2">
        <f>IF(A98="","",SUMIFS(Facturas!$I$2:$I$301,Facturas!$B$2:$B$301,A98,Facturas!$J$2:$J$301,"&gt;0"))</f>
        <v/>
      </c>
      <c r="G98">
        <f>IF(A98="","",COUNTIFS(Facturas!$B$2:$B$301,A98,Facturas!$J$2:$J$301,"&gt;0"))</f>
        <v/>
      </c>
      <c r="H98" s="7">
        <f>IF(A98="","",IF(C98=0,0,D98/C98))</f>
        <v/>
      </c>
    </row>
    <row r="99">
      <c r="A99">
        <f>IF(Clientes!A99="","",Clientes!A99)</f>
        <v/>
      </c>
      <c r="B99">
        <f>IF(A99="","",COUNTIF(Facturas!$B$2:$B$301,A99))</f>
        <v/>
      </c>
      <c r="C99" s="2">
        <f>IF(A99="","",SUMIF(Facturas!$B$2:$B$301,A99,Facturas!$G$2:$G$301))</f>
        <v/>
      </c>
      <c r="D99" s="2">
        <f>IF(A99="","",SUMIF(Facturas!$B$2:$B$301,A99,Facturas!$H$2:$H$301))</f>
        <v/>
      </c>
      <c r="E99" s="2">
        <f>IF(A99="","",C99-D99)</f>
        <v/>
      </c>
      <c r="F99" s="2">
        <f>IF(A99="","",SUMIFS(Facturas!$I$2:$I$301,Facturas!$B$2:$B$301,A99,Facturas!$J$2:$J$301,"&gt;0"))</f>
        <v/>
      </c>
      <c r="G99">
        <f>IF(A99="","",COUNTIFS(Facturas!$B$2:$B$301,A99,Facturas!$J$2:$J$301,"&gt;0"))</f>
        <v/>
      </c>
      <c r="H99" s="7">
        <f>IF(A99="","",IF(C99=0,0,D99/C99))</f>
        <v/>
      </c>
    </row>
    <row r="100">
      <c r="A100">
        <f>IF(Clientes!A100="","",Clientes!A100)</f>
        <v/>
      </c>
      <c r="B100">
        <f>IF(A100="","",COUNTIF(Facturas!$B$2:$B$301,A100))</f>
        <v/>
      </c>
      <c r="C100" s="2">
        <f>IF(A100="","",SUMIF(Facturas!$B$2:$B$301,A100,Facturas!$G$2:$G$301))</f>
        <v/>
      </c>
      <c r="D100" s="2">
        <f>IF(A100="","",SUMIF(Facturas!$B$2:$B$301,A100,Facturas!$H$2:$H$301))</f>
        <v/>
      </c>
      <c r="E100" s="2">
        <f>IF(A100="","",C100-D100)</f>
        <v/>
      </c>
      <c r="F100" s="2">
        <f>IF(A100="","",SUMIFS(Facturas!$I$2:$I$301,Facturas!$B$2:$B$301,A100,Facturas!$J$2:$J$301,"&gt;0"))</f>
        <v/>
      </c>
      <c r="G100">
        <f>IF(A100="","",COUNTIFS(Facturas!$B$2:$B$301,A100,Facturas!$J$2:$J$301,"&gt;0"))</f>
        <v/>
      </c>
      <c r="H100" s="7">
        <f>IF(A100="","",IF(C100=0,0,D100/C100))</f>
        <v/>
      </c>
    </row>
    <row r="101">
      <c r="A101">
        <f>IF(Clientes!A101="","",Clientes!A101)</f>
        <v/>
      </c>
      <c r="B101">
        <f>IF(A101="","",COUNTIF(Facturas!$B$2:$B$301,A101))</f>
        <v/>
      </c>
      <c r="C101" s="2">
        <f>IF(A101="","",SUMIF(Facturas!$B$2:$B$301,A101,Facturas!$G$2:$G$301))</f>
        <v/>
      </c>
      <c r="D101" s="2">
        <f>IF(A101="","",SUMIF(Facturas!$B$2:$B$301,A101,Facturas!$H$2:$H$301))</f>
        <v/>
      </c>
      <c r="E101" s="2">
        <f>IF(A101="","",C101-D101)</f>
        <v/>
      </c>
      <c r="F101" s="2">
        <f>IF(A101="","",SUMIFS(Facturas!$I$2:$I$301,Facturas!$B$2:$B$301,A101,Facturas!$J$2:$J$301,"&gt;0"))</f>
        <v/>
      </c>
      <c r="G101">
        <f>IF(A101="","",COUNTIFS(Facturas!$B$2:$B$301,A101,Facturas!$J$2:$J$301,"&gt;0"))</f>
        <v/>
      </c>
      <c r="H101" s="7">
        <f>IF(A101="","",IF(C101=0,0,D101/C101))</f>
        <v/>
      </c>
    </row>
    <row r="103">
      <c r="A103" s="8" t="inlineStr">
        <is>
          <t>Total</t>
        </is>
      </c>
      <c r="B103" s="9">
        <f>SUM(B2:B101)</f>
        <v/>
      </c>
      <c r="C103" s="10">
        <f>SUM(C2:C101)</f>
        <v/>
      </c>
      <c r="D103" s="10">
        <f>SUM(D2:D101)</f>
        <v/>
      </c>
      <c r="E103" s="10">
        <f>SUM(E2:E101)</f>
        <v/>
      </c>
      <c r="F103" s="10">
        <f>SUM(F2:F101)</f>
        <v/>
      </c>
      <c r="G103" s="9">
        <f>SUM(G2:G101)</f>
        <v/>
      </c>
      <c r="H103" s="11">
        <f>IF(C103=0,0,D103/C103)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8" customWidth="1" min="5" max="5"/>
    <col width="22" customWidth="1" min="6" max="6"/>
  </cols>
  <sheetData>
    <row r="1" ht="30" customHeight="1">
      <c r="A1" s="12" t="inlineStr">
        <is>
          <t>Mes</t>
        </is>
      </c>
      <c r="B1" s="12" t="inlineStr">
        <is>
          <t>Facturado en el mes</t>
        </is>
      </c>
      <c r="C1" s="12" t="inlineStr">
        <is>
          <t>Vence en el mes</t>
        </is>
      </c>
      <c r="D1" s="12" t="inlineStr">
        <is>
          <t>Cobrado en el mes</t>
        </is>
      </c>
      <c r="E1" s="12" t="inlineStr">
        <is>
          <t>Pendiente de lo facturado</t>
        </is>
      </c>
      <c r="F1" s="12" t="inlineStr">
        <is>
          <t>Vencido sin cobrar (por mes de vencimiento)</t>
        </is>
      </c>
    </row>
    <row r="2">
      <c r="A2" s="13">
        <f>DATE(Ajustes!$B$3,1,1)</f>
        <v/>
      </c>
      <c r="B2" s="2">
        <f>SUMIFS(Facturas!$G$2:$G$301,Facturas!$D$2:$D$301,"&gt;="&amp;A2,Facturas!$D$2:$D$301,"&lt;="&amp;EOMONTH(A2,0))</f>
        <v/>
      </c>
      <c r="C2" s="2">
        <f>SUMIFS(Facturas!$G$2:$G$301,Facturas!$F$2:$F$301,"&gt;="&amp;A2,Facturas!$F$2:$F$301,"&lt;="&amp;EOMONTH(A2,0))</f>
        <v/>
      </c>
      <c r="D2" s="2">
        <f>SUMIFS(Cobros!$C$2:$C$501,Cobros!$A$2:$A$501,"&gt;="&amp;A2,Cobros!$A$2:$A$501,"&lt;="&amp;EOMONTH(A2,0))</f>
        <v/>
      </c>
      <c r="E2" s="2">
        <f>SUMIFS(Facturas!$I$2:$I$301,Facturas!$D$2:$D$301,"&gt;="&amp;A2,Facturas!$D$2:$D$301,"&lt;="&amp;EOMONTH(A2,0))</f>
        <v/>
      </c>
      <c r="F2" s="2">
        <f>SUMIFS(Facturas!$I$2:$I$301,Facturas!$F$2:$F$301,"&gt;="&amp;A2,Facturas!$F$2:$F$301,"&lt;="&amp;EOMONTH(A2,0),Facturas!$J$2:$J$301,"&gt;0")</f>
        <v/>
      </c>
    </row>
    <row r="3">
      <c r="A3" s="13">
        <f>DATE(Ajustes!$B$3,2,1)</f>
        <v/>
      </c>
      <c r="B3" s="2">
        <f>SUMIFS(Facturas!$G$2:$G$301,Facturas!$D$2:$D$301,"&gt;="&amp;A3,Facturas!$D$2:$D$301,"&lt;="&amp;EOMONTH(A3,0))</f>
        <v/>
      </c>
      <c r="C3" s="2">
        <f>SUMIFS(Facturas!$G$2:$G$301,Facturas!$F$2:$F$301,"&gt;="&amp;A3,Facturas!$F$2:$F$301,"&lt;="&amp;EOMONTH(A3,0))</f>
        <v/>
      </c>
      <c r="D3" s="2">
        <f>SUMIFS(Cobros!$C$2:$C$501,Cobros!$A$2:$A$501,"&gt;="&amp;A3,Cobros!$A$2:$A$501,"&lt;="&amp;EOMONTH(A3,0))</f>
        <v/>
      </c>
      <c r="E3" s="2">
        <f>SUMIFS(Facturas!$I$2:$I$301,Facturas!$D$2:$D$301,"&gt;="&amp;A3,Facturas!$D$2:$D$301,"&lt;="&amp;EOMONTH(A3,0))</f>
        <v/>
      </c>
      <c r="F3" s="2">
        <f>SUMIFS(Facturas!$I$2:$I$301,Facturas!$F$2:$F$301,"&gt;="&amp;A3,Facturas!$F$2:$F$301,"&lt;="&amp;EOMONTH(A3,0),Facturas!$J$2:$J$301,"&gt;0")</f>
        <v/>
      </c>
    </row>
    <row r="4">
      <c r="A4" s="13">
        <f>DATE(Ajustes!$B$3,3,1)</f>
        <v/>
      </c>
      <c r="B4" s="2">
        <f>SUMIFS(Facturas!$G$2:$G$301,Facturas!$D$2:$D$301,"&gt;="&amp;A4,Facturas!$D$2:$D$301,"&lt;="&amp;EOMONTH(A4,0))</f>
        <v/>
      </c>
      <c r="C4" s="2">
        <f>SUMIFS(Facturas!$G$2:$G$301,Facturas!$F$2:$F$301,"&gt;="&amp;A4,Facturas!$F$2:$F$301,"&lt;="&amp;EOMONTH(A4,0))</f>
        <v/>
      </c>
      <c r="D4" s="2">
        <f>SUMIFS(Cobros!$C$2:$C$501,Cobros!$A$2:$A$501,"&gt;="&amp;A4,Cobros!$A$2:$A$501,"&lt;="&amp;EOMONTH(A4,0))</f>
        <v/>
      </c>
      <c r="E4" s="2">
        <f>SUMIFS(Facturas!$I$2:$I$301,Facturas!$D$2:$D$301,"&gt;="&amp;A4,Facturas!$D$2:$D$301,"&lt;="&amp;EOMONTH(A4,0))</f>
        <v/>
      </c>
      <c r="F4" s="2">
        <f>SUMIFS(Facturas!$I$2:$I$301,Facturas!$F$2:$F$301,"&gt;="&amp;A4,Facturas!$F$2:$F$301,"&lt;="&amp;EOMONTH(A4,0),Facturas!$J$2:$J$301,"&gt;0")</f>
        <v/>
      </c>
    </row>
    <row r="5">
      <c r="A5" s="13">
        <f>DATE(Ajustes!$B$3,4,1)</f>
        <v/>
      </c>
      <c r="B5" s="2">
        <f>SUMIFS(Facturas!$G$2:$G$301,Facturas!$D$2:$D$301,"&gt;="&amp;A5,Facturas!$D$2:$D$301,"&lt;="&amp;EOMONTH(A5,0))</f>
        <v/>
      </c>
      <c r="C5" s="2">
        <f>SUMIFS(Facturas!$G$2:$G$301,Facturas!$F$2:$F$301,"&gt;="&amp;A5,Facturas!$F$2:$F$301,"&lt;="&amp;EOMONTH(A5,0))</f>
        <v/>
      </c>
      <c r="D5" s="2">
        <f>SUMIFS(Cobros!$C$2:$C$501,Cobros!$A$2:$A$501,"&gt;="&amp;A5,Cobros!$A$2:$A$501,"&lt;="&amp;EOMONTH(A5,0))</f>
        <v/>
      </c>
      <c r="E5" s="2">
        <f>SUMIFS(Facturas!$I$2:$I$301,Facturas!$D$2:$D$301,"&gt;="&amp;A5,Facturas!$D$2:$D$301,"&lt;="&amp;EOMONTH(A5,0))</f>
        <v/>
      </c>
      <c r="F5" s="2">
        <f>SUMIFS(Facturas!$I$2:$I$301,Facturas!$F$2:$F$301,"&gt;="&amp;A5,Facturas!$F$2:$F$301,"&lt;="&amp;EOMONTH(A5,0),Facturas!$J$2:$J$301,"&gt;0")</f>
        <v/>
      </c>
    </row>
    <row r="6">
      <c r="A6" s="13">
        <f>DATE(Ajustes!$B$3,5,1)</f>
        <v/>
      </c>
      <c r="B6" s="2">
        <f>SUMIFS(Facturas!$G$2:$G$301,Facturas!$D$2:$D$301,"&gt;="&amp;A6,Facturas!$D$2:$D$301,"&lt;="&amp;EOMONTH(A6,0))</f>
        <v/>
      </c>
      <c r="C6" s="2">
        <f>SUMIFS(Facturas!$G$2:$G$301,Facturas!$F$2:$F$301,"&gt;="&amp;A6,Facturas!$F$2:$F$301,"&lt;="&amp;EOMONTH(A6,0))</f>
        <v/>
      </c>
      <c r="D6" s="2">
        <f>SUMIFS(Cobros!$C$2:$C$501,Cobros!$A$2:$A$501,"&gt;="&amp;A6,Cobros!$A$2:$A$501,"&lt;="&amp;EOMONTH(A6,0))</f>
        <v/>
      </c>
      <c r="E6" s="2">
        <f>SUMIFS(Facturas!$I$2:$I$301,Facturas!$D$2:$D$301,"&gt;="&amp;A6,Facturas!$D$2:$D$301,"&lt;="&amp;EOMONTH(A6,0))</f>
        <v/>
      </c>
      <c r="F6" s="2">
        <f>SUMIFS(Facturas!$I$2:$I$301,Facturas!$F$2:$F$301,"&gt;="&amp;A6,Facturas!$F$2:$F$301,"&lt;="&amp;EOMONTH(A6,0),Facturas!$J$2:$J$301,"&gt;0")</f>
        <v/>
      </c>
    </row>
    <row r="7">
      <c r="A7" s="13">
        <f>DATE(Ajustes!$B$3,6,1)</f>
        <v/>
      </c>
      <c r="B7" s="2">
        <f>SUMIFS(Facturas!$G$2:$G$301,Facturas!$D$2:$D$301,"&gt;="&amp;A7,Facturas!$D$2:$D$301,"&lt;="&amp;EOMONTH(A7,0))</f>
        <v/>
      </c>
      <c r="C7" s="2">
        <f>SUMIFS(Facturas!$G$2:$G$301,Facturas!$F$2:$F$301,"&gt;="&amp;A7,Facturas!$F$2:$F$301,"&lt;="&amp;EOMONTH(A7,0))</f>
        <v/>
      </c>
      <c r="D7" s="2">
        <f>SUMIFS(Cobros!$C$2:$C$501,Cobros!$A$2:$A$501,"&gt;="&amp;A7,Cobros!$A$2:$A$501,"&lt;="&amp;EOMONTH(A7,0))</f>
        <v/>
      </c>
      <c r="E7" s="2">
        <f>SUMIFS(Facturas!$I$2:$I$301,Facturas!$D$2:$D$301,"&gt;="&amp;A7,Facturas!$D$2:$D$301,"&lt;="&amp;EOMONTH(A7,0))</f>
        <v/>
      </c>
      <c r="F7" s="2">
        <f>SUMIFS(Facturas!$I$2:$I$301,Facturas!$F$2:$F$301,"&gt;="&amp;A7,Facturas!$F$2:$F$301,"&lt;="&amp;EOMONTH(A7,0),Facturas!$J$2:$J$301,"&gt;0")</f>
        <v/>
      </c>
    </row>
    <row r="8">
      <c r="A8" s="13">
        <f>DATE(Ajustes!$B$3,7,1)</f>
        <v/>
      </c>
      <c r="B8" s="2">
        <f>SUMIFS(Facturas!$G$2:$G$301,Facturas!$D$2:$D$301,"&gt;="&amp;A8,Facturas!$D$2:$D$301,"&lt;="&amp;EOMONTH(A8,0))</f>
        <v/>
      </c>
      <c r="C8" s="2">
        <f>SUMIFS(Facturas!$G$2:$G$301,Facturas!$F$2:$F$301,"&gt;="&amp;A8,Facturas!$F$2:$F$301,"&lt;="&amp;EOMONTH(A8,0))</f>
        <v/>
      </c>
      <c r="D8" s="2">
        <f>SUMIFS(Cobros!$C$2:$C$501,Cobros!$A$2:$A$501,"&gt;="&amp;A8,Cobros!$A$2:$A$501,"&lt;="&amp;EOMONTH(A8,0))</f>
        <v/>
      </c>
      <c r="E8" s="2">
        <f>SUMIFS(Facturas!$I$2:$I$301,Facturas!$D$2:$D$301,"&gt;="&amp;A8,Facturas!$D$2:$D$301,"&lt;="&amp;EOMONTH(A8,0))</f>
        <v/>
      </c>
      <c r="F8" s="2">
        <f>SUMIFS(Facturas!$I$2:$I$301,Facturas!$F$2:$F$301,"&gt;="&amp;A8,Facturas!$F$2:$F$301,"&lt;="&amp;EOMONTH(A8,0),Facturas!$J$2:$J$301,"&gt;0")</f>
        <v/>
      </c>
    </row>
    <row r="9">
      <c r="A9" s="13">
        <f>DATE(Ajustes!$B$3,8,1)</f>
        <v/>
      </c>
      <c r="B9" s="2">
        <f>SUMIFS(Facturas!$G$2:$G$301,Facturas!$D$2:$D$301,"&gt;="&amp;A9,Facturas!$D$2:$D$301,"&lt;="&amp;EOMONTH(A9,0))</f>
        <v/>
      </c>
      <c r="C9" s="2">
        <f>SUMIFS(Facturas!$G$2:$G$301,Facturas!$F$2:$F$301,"&gt;="&amp;A9,Facturas!$F$2:$F$301,"&lt;="&amp;EOMONTH(A9,0))</f>
        <v/>
      </c>
      <c r="D9" s="2">
        <f>SUMIFS(Cobros!$C$2:$C$501,Cobros!$A$2:$A$501,"&gt;="&amp;A9,Cobros!$A$2:$A$501,"&lt;="&amp;EOMONTH(A9,0))</f>
        <v/>
      </c>
      <c r="E9" s="2">
        <f>SUMIFS(Facturas!$I$2:$I$301,Facturas!$D$2:$D$301,"&gt;="&amp;A9,Facturas!$D$2:$D$301,"&lt;="&amp;EOMONTH(A9,0))</f>
        <v/>
      </c>
      <c r="F9" s="2">
        <f>SUMIFS(Facturas!$I$2:$I$301,Facturas!$F$2:$F$301,"&gt;="&amp;A9,Facturas!$F$2:$F$301,"&lt;="&amp;EOMONTH(A9,0),Facturas!$J$2:$J$301,"&gt;0")</f>
        <v/>
      </c>
    </row>
    <row r="10">
      <c r="A10" s="13">
        <f>DATE(Ajustes!$B$3,9,1)</f>
        <v/>
      </c>
      <c r="B10" s="2">
        <f>SUMIFS(Facturas!$G$2:$G$301,Facturas!$D$2:$D$301,"&gt;="&amp;A10,Facturas!$D$2:$D$301,"&lt;="&amp;EOMONTH(A10,0))</f>
        <v/>
      </c>
      <c r="C10" s="2">
        <f>SUMIFS(Facturas!$G$2:$G$301,Facturas!$F$2:$F$301,"&gt;="&amp;A10,Facturas!$F$2:$F$301,"&lt;="&amp;EOMONTH(A10,0))</f>
        <v/>
      </c>
      <c r="D10" s="2">
        <f>SUMIFS(Cobros!$C$2:$C$501,Cobros!$A$2:$A$501,"&gt;="&amp;A10,Cobros!$A$2:$A$501,"&lt;="&amp;EOMONTH(A10,0))</f>
        <v/>
      </c>
      <c r="E10" s="2">
        <f>SUMIFS(Facturas!$I$2:$I$301,Facturas!$D$2:$D$301,"&gt;="&amp;A10,Facturas!$D$2:$D$301,"&lt;="&amp;EOMONTH(A10,0))</f>
        <v/>
      </c>
      <c r="F10" s="2">
        <f>SUMIFS(Facturas!$I$2:$I$301,Facturas!$F$2:$F$301,"&gt;="&amp;A10,Facturas!$F$2:$F$301,"&lt;="&amp;EOMONTH(A10,0),Facturas!$J$2:$J$301,"&gt;0")</f>
        <v/>
      </c>
    </row>
    <row r="11">
      <c r="A11" s="13">
        <f>DATE(Ajustes!$B$3,10,1)</f>
        <v/>
      </c>
      <c r="B11" s="2">
        <f>SUMIFS(Facturas!$G$2:$G$301,Facturas!$D$2:$D$301,"&gt;="&amp;A11,Facturas!$D$2:$D$301,"&lt;="&amp;EOMONTH(A11,0))</f>
        <v/>
      </c>
      <c r="C11" s="2">
        <f>SUMIFS(Facturas!$G$2:$G$301,Facturas!$F$2:$F$301,"&gt;="&amp;A11,Facturas!$F$2:$F$301,"&lt;="&amp;EOMONTH(A11,0))</f>
        <v/>
      </c>
      <c r="D11" s="2">
        <f>SUMIFS(Cobros!$C$2:$C$501,Cobros!$A$2:$A$501,"&gt;="&amp;A11,Cobros!$A$2:$A$501,"&lt;="&amp;EOMONTH(A11,0))</f>
        <v/>
      </c>
      <c r="E11" s="2">
        <f>SUMIFS(Facturas!$I$2:$I$301,Facturas!$D$2:$D$301,"&gt;="&amp;A11,Facturas!$D$2:$D$301,"&lt;="&amp;EOMONTH(A11,0))</f>
        <v/>
      </c>
      <c r="F11" s="2">
        <f>SUMIFS(Facturas!$I$2:$I$301,Facturas!$F$2:$F$301,"&gt;="&amp;A11,Facturas!$F$2:$F$301,"&lt;="&amp;EOMONTH(A11,0),Facturas!$J$2:$J$301,"&gt;0")</f>
        <v/>
      </c>
    </row>
    <row r="12">
      <c r="A12" s="13">
        <f>DATE(Ajustes!$B$3,11,1)</f>
        <v/>
      </c>
      <c r="B12" s="2">
        <f>SUMIFS(Facturas!$G$2:$G$301,Facturas!$D$2:$D$301,"&gt;="&amp;A12,Facturas!$D$2:$D$301,"&lt;="&amp;EOMONTH(A12,0))</f>
        <v/>
      </c>
      <c r="C12" s="2">
        <f>SUMIFS(Facturas!$G$2:$G$301,Facturas!$F$2:$F$301,"&gt;="&amp;A12,Facturas!$F$2:$F$301,"&lt;="&amp;EOMONTH(A12,0))</f>
        <v/>
      </c>
      <c r="D12" s="2">
        <f>SUMIFS(Cobros!$C$2:$C$501,Cobros!$A$2:$A$501,"&gt;="&amp;A12,Cobros!$A$2:$A$501,"&lt;="&amp;EOMONTH(A12,0))</f>
        <v/>
      </c>
      <c r="E12" s="2">
        <f>SUMIFS(Facturas!$I$2:$I$301,Facturas!$D$2:$D$301,"&gt;="&amp;A12,Facturas!$D$2:$D$301,"&lt;="&amp;EOMONTH(A12,0))</f>
        <v/>
      </c>
      <c r="F12" s="2">
        <f>SUMIFS(Facturas!$I$2:$I$301,Facturas!$F$2:$F$301,"&gt;="&amp;A12,Facturas!$F$2:$F$301,"&lt;="&amp;EOMONTH(A12,0),Facturas!$J$2:$J$301,"&gt;0")</f>
        <v/>
      </c>
    </row>
    <row r="13">
      <c r="A13" s="13">
        <f>DATE(Ajustes!$B$3,12,1)</f>
        <v/>
      </c>
      <c r="B13" s="2">
        <f>SUMIFS(Facturas!$G$2:$G$301,Facturas!$D$2:$D$301,"&gt;="&amp;A13,Facturas!$D$2:$D$301,"&lt;="&amp;EOMONTH(A13,0))</f>
        <v/>
      </c>
      <c r="C13" s="2">
        <f>SUMIFS(Facturas!$G$2:$G$301,Facturas!$F$2:$F$301,"&gt;="&amp;A13,Facturas!$F$2:$F$301,"&lt;="&amp;EOMONTH(A13,0))</f>
        <v/>
      </c>
      <c r="D13" s="2">
        <f>SUMIFS(Cobros!$C$2:$C$501,Cobros!$A$2:$A$501,"&gt;="&amp;A13,Cobros!$A$2:$A$501,"&lt;="&amp;EOMONTH(A13,0))</f>
        <v/>
      </c>
      <c r="E13" s="2">
        <f>SUMIFS(Facturas!$I$2:$I$301,Facturas!$D$2:$D$301,"&gt;="&amp;A13,Facturas!$D$2:$D$301,"&lt;="&amp;EOMONTH(A13,0))</f>
        <v/>
      </c>
      <c r="F13" s="2">
        <f>SUMIFS(Facturas!$I$2:$I$301,Facturas!$F$2:$F$301,"&gt;="&amp;A13,Facturas!$F$2:$F$301,"&lt;="&amp;EOMONTH(A13,0),Facturas!$J$2:$J$301,"&gt;0")</f>
        <v/>
      </c>
    </row>
    <row r="15">
      <c r="A15" s="8" t="inlineStr">
        <is>
          <t>Total del año</t>
        </is>
      </c>
      <c r="B15" s="10">
        <f>SUM(B2:B13)</f>
        <v/>
      </c>
      <c r="C15" s="10">
        <f>SUM(C2:C13)</f>
        <v/>
      </c>
      <c r="D15" s="10">
        <f>SUM(D2:D13)</f>
        <v/>
      </c>
      <c r="E15" s="10">
        <f>SUM(E2:E13)</f>
        <v/>
      </c>
      <c r="F15" s="10">
        <f>SUM(F2:F13)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</cols>
  <sheetData>
    <row r="1">
      <c r="A1" s="8" t="inlineStr">
        <is>
          <t>Fecha de corte</t>
        </is>
      </c>
      <c r="B1" s="4">
        <f>TODAY()</f>
        <v/>
      </c>
      <c r="C1" s="14" t="inlineStr">
        <is>
          <t>Es hoy. Escribe otra fecha para revisar un corte pasado.</t>
        </is>
      </c>
    </row>
    <row r="2">
      <c r="A2" s="8" t="inlineStr">
        <is>
          <t>Días de pago por defecto</t>
        </is>
      </c>
      <c r="B2" s="15" t="n">
        <v>30</v>
      </c>
      <c r="C2" s="14" t="inlineStr">
        <is>
          <t>30 o 60. Se usa cuando la factura no trae sus días. Entre empresas, la Ley 3/2004 (art. 4) fija 30 días naturales si no se pactó plazo y no permite pactar más de 60.</t>
        </is>
      </c>
    </row>
    <row r="3">
      <c r="A3" s="8" t="inlineStr">
        <is>
          <t>Año del resumen por mes</t>
        </is>
      </c>
      <c r="B3" s="15" t="n">
        <v>2026</v>
      </c>
      <c r="C3" s="14" t="inlineStr">
        <is>
          <t>Cambia el año y la pestaña «Por mes» se recalcula.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6" t="inlineStr">
        <is>
          <t>Cómo se usa esta hoja</t>
        </is>
      </c>
    </row>
    <row r="3" ht="15" customHeight="1">
      <c r="A3" s="17" t="inlineStr">
        <is>
          <t>Control de cobros a clientes, en euros. Cinco pestañas de trabajo:</t>
        </is>
      </c>
    </row>
    <row r="4" ht="15" customHeight="1">
      <c r="A4" s="17" t="inlineStr">
        <is>
          <t xml:space="preserve">  Clientes — una fila por cliente. Saldo y estatus se calculan solos desde Facturas.</t>
        </is>
      </c>
    </row>
    <row r="5" ht="30" customHeight="1">
      <c r="A5" s="17" t="inlineStr">
        <is>
          <t xml:space="preserve">  Facturas — una fila por factura: número, cliente (escrito igual que en Clientes), fecha de emisión e</t>
        </is>
      </c>
    </row>
    <row r="6" ht="15" customHeight="1">
      <c r="A6" s="17" t="inlineStr">
        <is>
          <t xml:space="preserve">  importe con IVA. Si dejas en blanco los días de pago se usan los de Ajustes (30 o 60).</t>
        </is>
      </c>
    </row>
    <row r="7" ht="30" customHeight="1">
      <c r="A7" s="17" t="inlineStr">
        <is>
          <t xml:space="preserve">  Cobros — una fila por cada cobro, con la factura a la que se aplica. Un cobro parcial es una fila;</t>
        </is>
      </c>
    </row>
    <row r="8" ht="15" customHeight="1">
      <c r="A8" s="17" t="inlineStr">
        <is>
          <t xml:space="preserve">  el segundo pago, otra. Así «cobrado» y «pendiente» de cada factura se calculan sin tocarlos.</t>
        </is>
      </c>
    </row>
    <row r="9" ht="15" customHeight="1">
      <c r="A9" s="17" t="inlineStr">
        <is>
          <t xml:space="preserve">  Por cliente — facturado, cobrado, pendiente y vencido de cada cliente.</t>
        </is>
      </c>
    </row>
    <row r="10" ht="30" customHeight="1">
      <c r="A10" s="17" t="inlineStr">
        <is>
          <t xml:space="preserve">  Por mes — lo facturado, lo que vence, lo cobrado y lo que quedó sin cobrar en cada mes del año.</t>
        </is>
      </c>
    </row>
    <row r="11" ht="15" customHeight="1">
      <c r="A11" s="17" t="inlineStr"/>
    </row>
    <row r="12" ht="30" customHeight="1">
      <c r="A12" s="17" t="inlineStr">
        <is>
          <t>Estado de la factura: Cobrada, Pendiente (no ha vencido), Cobro parcial (no ha vencido y ya hay un</t>
        </is>
      </c>
    </row>
    <row r="13" ht="30" customHeight="1">
      <c r="A13" s="17" t="inlineStr">
        <is>
          <t>pago a cuenta) o Vencida (pasó el vencimiento con importe pendiente). Los días de retraso cuentan</t>
        </is>
      </c>
    </row>
    <row r="14" ht="15" customHeight="1">
      <c r="A14" s="17" t="inlineStr">
        <is>
          <t>desde el vencimiento hasta la fecha de corte.</t>
        </is>
      </c>
    </row>
    <row r="15" ht="15" customHeight="1">
      <c r="A15" s="17" t="inlineStr"/>
    </row>
    <row r="16" ht="30" customHeight="1">
      <c r="A16" s="17" t="inlineStr">
        <is>
          <t>Para subirla a Makatea: abre la pestaña Clientes, Archivo, Guardar como, CSV. Los teléfonos van con</t>
        </is>
      </c>
    </row>
    <row r="17" ht="15" customHeight="1">
      <c r="A17" s="17" t="inlineStr">
        <is>
          <t>+34 delante: sin prefijo, un número se toma como mexicano. Makatea manda el recordatorio antes</t>
        </is>
      </c>
    </row>
    <row r="18" ht="15" customHeight="1">
      <c r="A18" s="17" t="inlineStr">
        <is>
          <t>del vencimiento y el aviso cuando la factura se pasa, y registra la respuesta.</t>
        </is>
      </c>
    </row>
    <row r="20">
      <c r="A20" s="14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2026-10-14T00:32:54Z</dcterms:created>
  <dcterms:modified xmlns:dcterms="http://purl.org/dc/terms/" xmlns:xsi="http://www.w3.org/2001/XMLSchema-instance" xsi:type="dcterms:W3CDTF">2026-10-14T00:32:54Z</dcterms:modified>
</cp:coreProperties>
</file>