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s" sheetId="1" state="visible" r:id="rId1"/>
    <sheet xmlns:r="http://schemas.openxmlformats.org/officeDocument/2006/relationships" name="Cobr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ómo se us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  <color rgb="001A2B2A"/>
      <sz val="16"/>
    </font>
    <font>
      <i val="1"/>
      <color rgb="006B7A79"/>
      <sz val="10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4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24" customWidth="1" min="3" max="3"/>
    <col width="12" customWidth="1" min="4" max="4"/>
    <col width="11" customWidth="1" min="5" max="5"/>
    <col width="12" customWidth="1" min="6" max="6"/>
    <col width="13" customWidth="1" min="7" max="7"/>
    <col width="11" customWidth="1" min="8" max="8"/>
    <col width="13" customWidth="1" min="9" max="9"/>
    <col width="12" customWidth="1" min="10" max="10"/>
    <col width="12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folio_factura</t>
        </is>
      </c>
      <c r="G1" s="2" t="inlineStr">
        <is>
          <t>fecha_de_emision</t>
        </is>
      </c>
      <c r="H1" s="2" t="inlineStr">
        <is>
          <t>dias_de_credito</t>
        </is>
      </c>
      <c r="I1" s="2" t="inlineStr">
        <is>
          <t>fecha_de_vencimiento</t>
        </is>
      </c>
      <c r="J1" s="2" t="inlineStr">
        <is>
          <t>importe</t>
        </is>
      </c>
      <c r="K1" s="2" t="inlineStr">
        <is>
          <t>cobrado</t>
        </is>
      </c>
      <c r="L1" s="2" t="inlineStr">
        <is>
          <t>dias_vencida</t>
        </is>
      </c>
      <c r="M1" s="2" t="inlineStr">
        <is>
          <t>tramo</t>
        </is>
      </c>
      <c r="N1" s="2" t="inlineStr">
        <is>
          <t>metodo_de_pago</t>
        </is>
      </c>
    </row>
    <row r="2">
      <c r="A2" t="inlineStr">
        <is>
          <t>Constructora Robles</t>
        </is>
      </c>
      <c r="B2" t="inlineStr">
        <is>
          <t>+52 55 0000 0051</t>
        </is>
      </c>
      <c r="C2" t="inlineStr">
        <is>
          <t>pagos@robles.com</t>
        </is>
      </c>
      <c r="D2" s="3">
        <f>IF(F2="","",MAX(0,N(J2)-N(K2)))</f>
        <v/>
      </c>
      <c r="E2" t="inlineStr">
        <is>
          <t>activo</t>
        </is>
      </c>
      <c r="F2" t="inlineStr">
        <is>
          <t>A-1041</t>
        </is>
      </c>
      <c r="G2" s="4" t="n">
        <v>46254</v>
      </c>
      <c r="H2" t="n">
        <v>30</v>
      </c>
      <c r="I2" s="4">
        <f>IF(OR(G2="",H2=""),"",G2+H2)</f>
        <v/>
      </c>
      <c r="J2" s="3" t="n">
        <v>46400</v>
      </c>
      <c r="K2" s="3">
        <f>IF(F2="","",SUMIF(Cobros!$B$2:$B$3000,F2,Cobros!$C$2:$C$3000))</f>
        <v/>
      </c>
      <c r="L2">
        <f>IF(OR(F2="",N(D2)=0,I2=""),"",MAX(0,TODAY()-I2))</f>
        <v/>
      </c>
      <c r="M2">
        <f>IF(F2="","",IF(N(D2)=0,"cobrada",IF(N(L2)=0,"al corriente",IF(L2&lt;=30,"1 a 30",IF(L2&lt;=60,"31 a 60",IF(L2&lt;=90,"61 a 90","más de 90"))))))</f>
        <v/>
      </c>
      <c r="N2" t="inlineStr">
        <is>
          <t>PPD</t>
        </is>
      </c>
    </row>
    <row r="3">
      <c r="A3" t="inlineStr">
        <is>
          <t>Hotel Las Palmas</t>
        </is>
      </c>
      <c r="B3" t="inlineStr">
        <is>
          <t>+52 55 0000 0052</t>
        </is>
      </c>
      <c r="C3" t="inlineStr">
        <is>
          <t>cxp@laspalmas.com</t>
        </is>
      </c>
      <c r="D3" s="3">
        <f>IF(F3="","",MAX(0,N(J3)-N(K3)))</f>
        <v/>
      </c>
      <c r="E3" t="inlineStr">
        <is>
          <t>vencido</t>
        </is>
      </c>
      <c r="F3" t="inlineStr">
        <is>
          <t>A-1032</t>
        </is>
      </c>
      <c r="G3" s="4" t="n">
        <v>46218</v>
      </c>
      <c r="H3" t="n">
        <v>30</v>
      </c>
      <c r="I3" s="4">
        <f>IF(OR(G3="",H3=""),"",G3+H3)</f>
        <v/>
      </c>
      <c r="J3" s="3" t="n">
        <v>18560</v>
      </c>
      <c r="K3" s="3">
        <f>IF(F3="","",SUMIF(Cobros!$B$2:$B$3000,F3,Cobros!$C$2:$C$3000))</f>
        <v/>
      </c>
      <c r="L3">
        <f>IF(OR(F3="",N(D3)=0,I3=""),"",MAX(0,TODAY()-I3))</f>
        <v/>
      </c>
      <c r="M3">
        <f>IF(F3="","",IF(N(D3)=0,"cobrada",IF(N(L3)=0,"al corriente",IF(L3&lt;=30,"1 a 30",IF(L3&lt;=60,"31 a 60",IF(L3&lt;=90,"61 a 90","más de 90"))))))</f>
        <v/>
      </c>
      <c r="N3" t="inlineStr">
        <is>
          <t>PPD</t>
        </is>
      </c>
    </row>
    <row r="4">
      <c r="A4" t="inlineStr">
        <is>
          <t>Clínica Santa Fe</t>
        </is>
      </c>
      <c r="B4" t="inlineStr">
        <is>
          <t>+52 55 0000 0053</t>
        </is>
      </c>
      <c r="C4" t="inlineStr"/>
      <c r="D4" s="3">
        <f>IF(F4="","",MAX(0,N(J4)-N(K4)))</f>
        <v/>
      </c>
      <c r="E4" t="inlineStr">
        <is>
          <t>activo</t>
        </is>
      </c>
      <c r="F4" t="inlineStr">
        <is>
          <t>A-1055</t>
        </is>
      </c>
      <c r="G4" s="4" t="n">
        <v>46290</v>
      </c>
      <c r="H4" t="n">
        <v>15</v>
      </c>
      <c r="I4" s="4">
        <f>IF(OR(G4="",H4=""),"",G4+H4)</f>
        <v/>
      </c>
      <c r="J4" s="3" t="n">
        <v>9280</v>
      </c>
      <c r="K4" s="3">
        <f>IF(F4="","",SUMIF(Cobros!$B$2:$B$3000,F4,Cobros!$C$2:$C$3000))</f>
        <v/>
      </c>
      <c r="L4">
        <f>IF(OR(F4="",N(D4)=0,I4=""),"",MAX(0,TODAY()-I4))</f>
        <v/>
      </c>
      <c r="M4">
        <f>IF(F4="","",IF(N(D4)=0,"cobrada",IF(N(L4)=0,"al corriente",IF(L4&lt;=30,"1 a 30",IF(L4&lt;=60,"31 a 60",IF(L4&lt;=90,"61 a 90","más de 90"))))))</f>
        <v/>
      </c>
      <c r="N4" t="inlineStr">
        <is>
          <t>PUE</t>
        </is>
      </c>
    </row>
    <row r="5">
      <c r="A5" t="inlineStr">
        <is>
          <t>Colegio Arboleda</t>
        </is>
      </c>
      <c r="B5" t="inlineStr">
        <is>
          <t>+52 55 0000 0054</t>
        </is>
      </c>
      <c r="C5" t="inlineStr">
        <is>
          <t>admon@arboleda.edu</t>
        </is>
      </c>
      <c r="D5" s="3">
        <f>IF(F5="","",MAX(0,N(J5)-N(K5)))</f>
        <v/>
      </c>
      <c r="E5" t="inlineStr">
        <is>
          <t>activo</t>
        </is>
      </c>
      <c r="F5" t="inlineStr">
        <is>
          <t>A-1060</t>
        </is>
      </c>
      <c r="G5" s="4" t="n">
        <v>46297</v>
      </c>
      <c r="H5" t="n">
        <v>30</v>
      </c>
      <c r="I5" s="4">
        <f>IF(OR(G5="",H5=""),"",G5+H5)</f>
        <v/>
      </c>
      <c r="J5" s="3" t="n">
        <v>23200</v>
      </c>
      <c r="K5" s="3">
        <f>IF(F5="","",SUMIF(Cobros!$B$2:$B$3000,F5,Cobros!$C$2:$C$3000))</f>
        <v/>
      </c>
      <c r="L5">
        <f>IF(OR(F5="",N(D5)=0,I5=""),"",MAX(0,TODAY()-I5))</f>
        <v/>
      </c>
      <c r="M5">
        <f>IF(F5="","",IF(N(D5)=0,"cobrada",IF(N(L5)=0,"al corriente",IF(L5&lt;=30,"1 a 30",IF(L5&lt;=60,"31 a 60",IF(L5&lt;=90,"61 a 90","más de 90"))))))</f>
        <v/>
      </c>
      <c r="N5" t="inlineStr">
        <is>
          <t>PPD</t>
        </is>
      </c>
    </row>
    <row r="6">
      <c r="D6" s="3">
        <f>IF(F6="","",MAX(0,N(J6)-N(K6)))</f>
        <v/>
      </c>
      <c r="G6" s="4" t="n"/>
      <c r="I6" s="4">
        <f>IF(OR(G6="",H6=""),"",G6+H6)</f>
        <v/>
      </c>
      <c r="J6" s="3" t="n"/>
      <c r="K6" s="3">
        <f>IF(F6="","",SUMIF(Cobros!$B$2:$B$3000,F6,Cobros!$C$2:$C$3000))</f>
        <v/>
      </c>
      <c r="L6">
        <f>IF(OR(F6="",N(D6)=0,I6=""),"",MAX(0,TODAY()-I6))</f>
        <v/>
      </c>
      <c r="M6">
        <f>IF(F6="","",IF(N(D6)=0,"cobrada",IF(N(L6)=0,"al corriente",IF(L6&lt;=30,"1 a 30",IF(L6&lt;=60,"31 a 60",IF(L6&lt;=90,"61 a 90","más de 90"))))))</f>
        <v/>
      </c>
    </row>
    <row r="7">
      <c r="D7" s="3">
        <f>IF(F7="","",MAX(0,N(J7)-N(K7)))</f>
        <v/>
      </c>
      <c r="G7" s="4" t="n"/>
      <c r="I7" s="4">
        <f>IF(OR(G7="",H7=""),"",G7+H7)</f>
        <v/>
      </c>
      <c r="J7" s="3" t="n"/>
      <c r="K7" s="3">
        <f>IF(F7="","",SUMIF(Cobros!$B$2:$B$3000,F7,Cobros!$C$2:$C$3000))</f>
        <v/>
      </c>
      <c r="L7">
        <f>IF(OR(F7="",N(D7)=0,I7=""),"",MAX(0,TODAY()-I7))</f>
        <v/>
      </c>
      <c r="M7">
        <f>IF(F7="","",IF(N(D7)=0,"cobrada",IF(N(L7)=0,"al corriente",IF(L7&lt;=30,"1 a 30",IF(L7&lt;=60,"31 a 60",IF(L7&lt;=90,"61 a 90","más de 90"))))))</f>
        <v/>
      </c>
    </row>
    <row r="8">
      <c r="D8" s="3">
        <f>IF(F8="","",MAX(0,N(J8)-N(K8)))</f>
        <v/>
      </c>
      <c r="G8" s="4" t="n"/>
      <c r="I8" s="4">
        <f>IF(OR(G8="",H8=""),"",G8+H8)</f>
        <v/>
      </c>
      <c r="J8" s="3" t="n"/>
      <c r="K8" s="3">
        <f>IF(F8="","",SUMIF(Cobros!$B$2:$B$3000,F8,Cobros!$C$2:$C$3000))</f>
        <v/>
      </c>
      <c r="L8">
        <f>IF(OR(F8="",N(D8)=0,I8=""),"",MAX(0,TODAY()-I8))</f>
        <v/>
      </c>
      <c r="M8">
        <f>IF(F8="","",IF(N(D8)=0,"cobrada",IF(N(L8)=0,"al corriente",IF(L8&lt;=30,"1 a 30",IF(L8&lt;=60,"31 a 60",IF(L8&lt;=90,"61 a 90","más de 90"))))))</f>
        <v/>
      </c>
    </row>
    <row r="9">
      <c r="D9" s="3">
        <f>IF(F9="","",MAX(0,N(J9)-N(K9)))</f>
        <v/>
      </c>
      <c r="G9" s="4" t="n"/>
      <c r="I9" s="4">
        <f>IF(OR(G9="",H9=""),"",G9+H9)</f>
        <v/>
      </c>
      <c r="J9" s="3" t="n"/>
      <c r="K9" s="3">
        <f>IF(F9="","",SUMIF(Cobros!$B$2:$B$3000,F9,Cobros!$C$2:$C$3000))</f>
        <v/>
      </c>
      <c r="L9">
        <f>IF(OR(F9="",N(D9)=0,I9=""),"",MAX(0,TODAY()-I9))</f>
        <v/>
      </c>
      <c r="M9">
        <f>IF(F9="","",IF(N(D9)=0,"cobrada",IF(N(L9)=0,"al corriente",IF(L9&lt;=30,"1 a 30",IF(L9&lt;=60,"31 a 60",IF(L9&lt;=90,"61 a 90","más de 90"))))))</f>
        <v/>
      </c>
    </row>
    <row r="10">
      <c r="D10" s="3">
        <f>IF(F10="","",MAX(0,N(J10)-N(K10)))</f>
        <v/>
      </c>
      <c r="G10" s="4" t="n"/>
      <c r="I10" s="4">
        <f>IF(OR(G10="",H10=""),"",G10+H10)</f>
        <v/>
      </c>
      <c r="J10" s="3" t="n"/>
      <c r="K10" s="3">
        <f>IF(F10="","",SUMIF(Cobros!$B$2:$B$3000,F10,Cobros!$C$2:$C$3000))</f>
        <v/>
      </c>
      <c r="L10">
        <f>IF(OR(F10="",N(D10)=0,I10=""),"",MAX(0,TODAY()-I10))</f>
        <v/>
      </c>
      <c r="M10">
        <f>IF(F10="","",IF(N(D10)=0,"cobrada",IF(N(L10)=0,"al corriente",IF(L10&lt;=30,"1 a 30",IF(L10&lt;=60,"31 a 60",IF(L10&lt;=90,"61 a 90","más de 90"))))))</f>
        <v/>
      </c>
    </row>
    <row r="11">
      <c r="D11" s="3">
        <f>IF(F11="","",MAX(0,N(J11)-N(K11)))</f>
        <v/>
      </c>
      <c r="G11" s="4" t="n"/>
      <c r="I11" s="4">
        <f>IF(OR(G11="",H11=""),"",G11+H11)</f>
        <v/>
      </c>
      <c r="J11" s="3" t="n"/>
      <c r="K11" s="3">
        <f>IF(F11="","",SUMIF(Cobros!$B$2:$B$3000,F11,Cobros!$C$2:$C$3000))</f>
        <v/>
      </c>
      <c r="L11">
        <f>IF(OR(F11="",N(D11)=0,I11=""),"",MAX(0,TODAY()-I11))</f>
        <v/>
      </c>
      <c r="M11">
        <f>IF(F11="","",IF(N(D11)=0,"cobrada",IF(N(L11)=0,"al corriente",IF(L11&lt;=30,"1 a 30",IF(L11&lt;=60,"31 a 60",IF(L11&lt;=90,"61 a 90","más de 90"))))))</f>
        <v/>
      </c>
    </row>
    <row r="12">
      <c r="D12" s="3">
        <f>IF(F12="","",MAX(0,N(J12)-N(K12)))</f>
        <v/>
      </c>
      <c r="G12" s="4" t="n"/>
      <c r="I12" s="4">
        <f>IF(OR(G12="",H12=""),"",G12+H12)</f>
        <v/>
      </c>
      <c r="J12" s="3" t="n"/>
      <c r="K12" s="3">
        <f>IF(F12="","",SUMIF(Cobros!$B$2:$B$3000,F12,Cobros!$C$2:$C$3000))</f>
        <v/>
      </c>
      <c r="L12">
        <f>IF(OR(F12="",N(D12)=0,I12=""),"",MAX(0,TODAY()-I12))</f>
        <v/>
      </c>
      <c r="M12">
        <f>IF(F12="","",IF(N(D12)=0,"cobrada",IF(N(L12)=0,"al corriente",IF(L12&lt;=30,"1 a 30",IF(L12&lt;=60,"31 a 60",IF(L12&lt;=90,"61 a 90","más de 90"))))))</f>
        <v/>
      </c>
    </row>
    <row r="13">
      <c r="D13" s="3">
        <f>IF(F13="","",MAX(0,N(J13)-N(K13)))</f>
        <v/>
      </c>
      <c r="G13" s="4" t="n"/>
      <c r="I13" s="4">
        <f>IF(OR(G13="",H13=""),"",G13+H13)</f>
        <v/>
      </c>
      <c r="J13" s="3" t="n"/>
      <c r="K13" s="3">
        <f>IF(F13="","",SUMIF(Cobros!$B$2:$B$3000,F13,Cobros!$C$2:$C$3000))</f>
        <v/>
      </c>
      <c r="L13">
        <f>IF(OR(F13="",N(D13)=0,I13=""),"",MAX(0,TODAY()-I13))</f>
        <v/>
      </c>
      <c r="M13">
        <f>IF(F13="","",IF(N(D13)=0,"cobrada",IF(N(L13)=0,"al corriente",IF(L13&lt;=30,"1 a 30",IF(L13&lt;=60,"31 a 60",IF(L13&lt;=90,"61 a 90","más de 90"))))))</f>
        <v/>
      </c>
    </row>
    <row r="14">
      <c r="D14" s="3">
        <f>IF(F14="","",MAX(0,N(J14)-N(K14)))</f>
        <v/>
      </c>
      <c r="G14" s="4" t="n"/>
      <c r="I14" s="4">
        <f>IF(OR(G14="",H14=""),"",G14+H14)</f>
        <v/>
      </c>
      <c r="J14" s="3" t="n"/>
      <c r="K14" s="3">
        <f>IF(F14="","",SUMIF(Cobros!$B$2:$B$3000,F14,Cobros!$C$2:$C$3000))</f>
        <v/>
      </c>
      <c r="L14">
        <f>IF(OR(F14="",N(D14)=0,I14=""),"",MAX(0,TODAY()-I14))</f>
        <v/>
      </c>
      <c r="M14">
        <f>IF(F14="","",IF(N(D14)=0,"cobrada",IF(N(L14)=0,"al corriente",IF(L14&lt;=30,"1 a 30",IF(L14&lt;=60,"31 a 60",IF(L14&lt;=90,"61 a 90","más de 90"))))))</f>
        <v/>
      </c>
    </row>
    <row r="15">
      <c r="D15" s="3">
        <f>IF(F15="","",MAX(0,N(J15)-N(K15)))</f>
        <v/>
      </c>
      <c r="G15" s="4" t="n"/>
      <c r="I15" s="4">
        <f>IF(OR(G15="",H15=""),"",G15+H15)</f>
        <v/>
      </c>
      <c r="J15" s="3" t="n"/>
      <c r="K15" s="3">
        <f>IF(F15="","",SUMIF(Cobros!$B$2:$B$3000,F15,Cobros!$C$2:$C$3000))</f>
        <v/>
      </c>
      <c r="L15">
        <f>IF(OR(F15="",N(D15)=0,I15=""),"",MAX(0,TODAY()-I15))</f>
        <v/>
      </c>
      <c r="M15">
        <f>IF(F15="","",IF(N(D15)=0,"cobrada",IF(N(L15)=0,"al corriente",IF(L15&lt;=30,"1 a 30",IF(L15&lt;=60,"31 a 60",IF(L15&lt;=90,"61 a 90","más de 90"))))))</f>
        <v/>
      </c>
    </row>
    <row r="16">
      <c r="D16" s="3">
        <f>IF(F16="","",MAX(0,N(J16)-N(K16)))</f>
        <v/>
      </c>
      <c r="G16" s="4" t="n"/>
      <c r="I16" s="4">
        <f>IF(OR(G16="",H16=""),"",G16+H16)</f>
        <v/>
      </c>
      <c r="J16" s="3" t="n"/>
      <c r="K16" s="3">
        <f>IF(F16="","",SUMIF(Cobros!$B$2:$B$3000,F16,Cobros!$C$2:$C$3000))</f>
        <v/>
      </c>
      <c r="L16">
        <f>IF(OR(F16="",N(D16)=0,I16=""),"",MAX(0,TODAY()-I16))</f>
        <v/>
      </c>
      <c r="M16">
        <f>IF(F16="","",IF(N(D16)=0,"cobrada",IF(N(L16)=0,"al corriente",IF(L16&lt;=30,"1 a 30",IF(L16&lt;=60,"31 a 60",IF(L16&lt;=90,"61 a 90","más de 90"))))))</f>
        <v/>
      </c>
    </row>
    <row r="17">
      <c r="D17" s="3">
        <f>IF(F17="","",MAX(0,N(J17)-N(K17)))</f>
        <v/>
      </c>
      <c r="G17" s="4" t="n"/>
      <c r="I17" s="4">
        <f>IF(OR(G17="",H17=""),"",G17+H17)</f>
        <v/>
      </c>
      <c r="J17" s="3" t="n"/>
      <c r="K17" s="3">
        <f>IF(F17="","",SUMIF(Cobros!$B$2:$B$3000,F17,Cobros!$C$2:$C$3000))</f>
        <v/>
      </c>
      <c r="L17">
        <f>IF(OR(F17="",N(D17)=0,I17=""),"",MAX(0,TODAY()-I17))</f>
        <v/>
      </c>
      <c r="M17">
        <f>IF(F17="","",IF(N(D17)=0,"cobrada",IF(N(L17)=0,"al corriente",IF(L17&lt;=30,"1 a 30",IF(L17&lt;=60,"31 a 60",IF(L17&lt;=90,"61 a 90","más de 90"))))))</f>
        <v/>
      </c>
    </row>
    <row r="18">
      <c r="D18" s="3">
        <f>IF(F18="","",MAX(0,N(J18)-N(K18)))</f>
        <v/>
      </c>
      <c r="G18" s="4" t="n"/>
      <c r="I18" s="4">
        <f>IF(OR(G18="",H18=""),"",G18+H18)</f>
        <v/>
      </c>
      <c r="J18" s="3" t="n"/>
      <c r="K18" s="3">
        <f>IF(F18="","",SUMIF(Cobros!$B$2:$B$3000,F18,Cobros!$C$2:$C$3000))</f>
        <v/>
      </c>
      <c r="L18">
        <f>IF(OR(F18="",N(D18)=0,I18=""),"",MAX(0,TODAY()-I18))</f>
        <v/>
      </c>
      <c r="M18">
        <f>IF(F18="","",IF(N(D18)=0,"cobrada",IF(N(L18)=0,"al corriente",IF(L18&lt;=30,"1 a 30",IF(L18&lt;=60,"31 a 60",IF(L18&lt;=90,"61 a 90","más de 90"))))))</f>
        <v/>
      </c>
    </row>
    <row r="19">
      <c r="D19" s="3">
        <f>IF(F19="","",MAX(0,N(J19)-N(K19)))</f>
        <v/>
      </c>
      <c r="G19" s="4" t="n"/>
      <c r="I19" s="4">
        <f>IF(OR(G19="",H19=""),"",G19+H19)</f>
        <v/>
      </c>
      <c r="J19" s="3" t="n"/>
      <c r="K19" s="3">
        <f>IF(F19="","",SUMIF(Cobros!$B$2:$B$3000,F19,Cobros!$C$2:$C$3000))</f>
        <v/>
      </c>
      <c r="L19">
        <f>IF(OR(F19="",N(D19)=0,I19=""),"",MAX(0,TODAY()-I19))</f>
        <v/>
      </c>
      <c r="M19">
        <f>IF(F19="","",IF(N(D19)=0,"cobrada",IF(N(L19)=0,"al corriente",IF(L19&lt;=30,"1 a 30",IF(L19&lt;=60,"31 a 60",IF(L19&lt;=90,"61 a 90","más de 90"))))))</f>
        <v/>
      </c>
    </row>
    <row r="20">
      <c r="D20" s="3">
        <f>IF(F20="","",MAX(0,N(J20)-N(K20)))</f>
        <v/>
      </c>
      <c r="G20" s="4" t="n"/>
      <c r="I20" s="4">
        <f>IF(OR(G20="",H20=""),"",G20+H20)</f>
        <v/>
      </c>
      <c r="J20" s="3" t="n"/>
      <c r="K20" s="3">
        <f>IF(F20="","",SUMIF(Cobros!$B$2:$B$3000,F20,Cobros!$C$2:$C$3000))</f>
        <v/>
      </c>
      <c r="L20">
        <f>IF(OR(F20="",N(D20)=0,I20=""),"",MAX(0,TODAY()-I20))</f>
        <v/>
      </c>
      <c r="M20">
        <f>IF(F20="","",IF(N(D20)=0,"cobrada",IF(N(L20)=0,"al corriente",IF(L20&lt;=30,"1 a 30",IF(L20&lt;=60,"31 a 60",IF(L20&lt;=90,"61 a 90","más de 90"))))))</f>
        <v/>
      </c>
    </row>
    <row r="21">
      <c r="D21" s="3">
        <f>IF(F21="","",MAX(0,N(J21)-N(K21)))</f>
        <v/>
      </c>
      <c r="G21" s="4" t="n"/>
      <c r="I21" s="4">
        <f>IF(OR(G21="",H21=""),"",G21+H21)</f>
        <v/>
      </c>
      <c r="J21" s="3" t="n"/>
      <c r="K21" s="3">
        <f>IF(F21="","",SUMIF(Cobros!$B$2:$B$3000,F21,Cobros!$C$2:$C$3000))</f>
        <v/>
      </c>
      <c r="L21">
        <f>IF(OR(F21="",N(D21)=0,I21=""),"",MAX(0,TODAY()-I21))</f>
        <v/>
      </c>
      <c r="M21">
        <f>IF(F21="","",IF(N(D21)=0,"cobrada",IF(N(L21)=0,"al corriente",IF(L21&lt;=30,"1 a 30",IF(L21&lt;=60,"31 a 60",IF(L21&lt;=90,"61 a 90","más de 90"))))))</f>
        <v/>
      </c>
    </row>
    <row r="22">
      <c r="D22" s="3">
        <f>IF(F22="","",MAX(0,N(J22)-N(K22)))</f>
        <v/>
      </c>
      <c r="G22" s="4" t="n"/>
      <c r="I22" s="4">
        <f>IF(OR(G22="",H22=""),"",G22+H22)</f>
        <v/>
      </c>
      <c r="J22" s="3" t="n"/>
      <c r="K22" s="3">
        <f>IF(F22="","",SUMIF(Cobros!$B$2:$B$3000,F22,Cobros!$C$2:$C$3000))</f>
        <v/>
      </c>
      <c r="L22">
        <f>IF(OR(F22="",N(D22)=0,I22=""),"",MAX(0,TODAY()-I22))</f>
        <v/>
      </c>
      <c r="M22">
        <f>IF(F22="","",IF(N(D22)=0,"cobrada",IF(N(L22)=0,"al corriente",IF(L22&lt;=30,"1 a 30",IF(L22&lt;=60,"31 a 60",IF(L22&lt;=90,"61 a 90","más de 90"))))))</f>
        <v/>
      </c>
    </row>
    <row r="23">
      <c r="D23" s="3">
        <f>IF(F23="","",MAX(0,N(J23)-N(K23)))</f>
        <v/>
      </c>
      <c r="G23" s="4" t="n"/>
      <c r="I23" s="4">
        <f>IF(OR(G23="",H23=""),"",G23+H23)</f>
        <v/>
      </c>
      <c r="J23" s="3" t="n"/>
      <c r="K23" s="3">
        <f>IF(F23="","",SUMIF(Cobros!$B$2:$B$3000,F23,Cobros!$C$2:$C$3000))</f>
        <v/>
      </c>
      <c r="L23">
        <f>IF(OR(F23="",N(D23)=0,I23=""),"",MAX(0,TODAY()-I23))</f>
        <v/>
      </c>
      <c r="M23">
        <f>IF(F23="","",IF(N(D23)=0,"cobrada",IF(N(L23)=0,"al corriente",IF(L23&lt;=30,"1 a 30",IF(L23&lt;=60,"31 a 60",IF(L23&lt;=90,"61 a 90","más de 90"))))))</f>
        <v/>
      </c>
    </row>
    <row r="24">
      <c r="D24" s="3">
        <f>IF(F24="","",MAX(0,N(J24)-N(K24)))</f>
        <v/>
      </c>
      <c r="G24" s="4" t="n"/>
      <c r="I24" s="4">
        <f>IF(OR(G24="",H24=""),"",G24+H24)</f>
        <v/>
      </c>
      <c r="J24" s="3" t="n"/>
      <c r="K24" s="3">
        <f>IF(F24="","",SUMIF(Cobros!$B$2:$B$3000,F24,Cobros!$C$2:$C$3000))</f>
        <v/>
      </c>
      <c r="L24">
        <f>IF(OR(F24="",N(D24)=0,I24=""),"",MAX(0,TODAY()-I24))</f>
        <v/>
      </c>
      <c r="M24">
        <f>IF(F24="","",IF(N(D24)=0,"cobrada",IF(N(L24)=0,"al corriente",IF(L24&lt;=30,"1 a 30",IF(L24&lt;=60,"31 a 60",IF(L24&lt;=90,"61 a 90","más de 90"))))))</f>
        <v/>
      </c>
    </row>
    <row r="25">
      <c r="D25" s="3">
        <f>IF(F25="","",MAX(0,N(J25)-N(K25)))</f>
        <v/>
      </c>
      <c r="G25" s="4" t="n"/>
      <c r="I25" s="4">
        <f>IF(OR(G25="",H25=""),"",G25+H25)</f>
        <v/>
      </c>
      <c r="J25" s="3" t="n"/>
      <c r="K25" s="3">
        <f>IF(F25="","",SUMIF(Cobros!$B$2:$B$3000,F25,Cobros!$C$2:$C$3000))</f>
        <v/>
      </c>
      <c r="L25">
        <f>IF(OR(F25="",N(D25)=0,I25=""),"",MAX(0,TODAY()-I25))</f>
        <v/>
      </c>
      <c r="M25">
        <f>IF(F25="","",IF(N(D25)=0,"cobrada",IF(N(L25)=0,"al corriente",IF(L25&lt;=30,"1 a 30",IF(L25&lt;=60,"31 a 60",IF(L25&lt;=90,"61 a 90","más de 90"))))))</f>
        <v/>
      </c>
    </row>
    <row r="26">
      <c r="D26" s="3">
        <f>IF(F26="","",MAX(0,N(J26)-N(K26)))</f>
        <v/>
      </c>
      <c r="G26" s="4" t="n"/>
      <c r="I26" s="4">
        <f>IF(OR(G26="",H26=""),"",G26+H26)</f>
        <v/>
      </c>
      <c r="J26" s="3" t="n"/>
      <c r="K26" s="3">
        <f>IF(F26="","",SUMIF(Cobros!$B$2:$B$3000,F26,Cobros!$C$2:$C$3000))</f>
        <v/>
      </c>
      <c r="L26">
        <f>IF(OR(F26="",N(D26)=0,I26=""),"",MAX(0,TODAY()-I26))</f>
        <v/>
      </c>
      <c r="M26">
        <f>IF(F26="","",IF(N(D26)=0,"cobrada",IF(N(L26)=0,"al corriente",IF(L26&lt;=30,"1 a 30",IF(L26&lt;=60,"31 a 60",IF(L26&lt;=90,"61 a 90","más de 90"))))))</f>
        <v/>
      </c>
    </row>
    <row r="27">
      <c r="D27" s="3">
        <f>IF(F27="","",MAX(0,N(J27)-N(K27)))</f>
        <v/>
      </c>
      <c r="G27" s="4" t="n"/>
      <c r="I27" s="4">
        <f>IF(OR(G27="",H27=""),"",G27+H27)</f>
        <v/>
      </c>
      <c r="J27" s="3" t="n"/>
      <c r="K27" s="3">
        <f>IF(F27="","",SUMIF(Cobros!$B$2:$B$3000,F27,Cobros!$C$2:$C$3000))</f>
        <v/>
      </c>
      <c r="L27">
        <f>IF(OR(F27="",N(D27)=0,I27=""),"",MAX(0,TODAY()-I27))</f>
        <v/>
      </c>
      <c r="M27">
        <f>IF(F27="","",IF(N(D27)=0,"cobrada",IF(N(L27)=0,"al corriente",IF(L27&lt;=30,"1 a 30",IF(L27&lt;=60,"31 a 60",IF(L27&lt;=90,"61 a 90","más de 90"))))))</f>
        <v/>
      </c>
    </row>
    <row r="28">
      <c r="D28" s="3">
        <f>IF(F28="","",MAX(0,N(J28)-N(K28)))</f>
        <v/>
      </c>
      <c r="G28" s="4" t="n"/>
      <c r="I28" s="4">
        <f>IF(OR(G28="",H28=""),"",G28+H28)</f>
        <v/>
      </c>
      <c r="J28" s="3" t="n"/>
      <c r="K28" s="3">
        <f>IF(F28="","",SUMIF(Cobros!$B$2:$B$3000,F28,Cobros!$C$2:$C$3000))</f>
        <v/>
      </c>
      <c r="L28">
        <f>IF(OR(F28="",N(D28)=0,I28=""),"",MAX(0,TODAY()-I28))</f>
        <v/>
      </c>
      <c r="M28">
        <f>IF(F28="","",IF(N(D28)=0,"cobrada",IF(N(L28)=0,"al corriente",IF(L28&lt;=30,"1 a 30",IF(L28&lt;=60,"31 a 60",IF(L28&lt;=90,"61 a 90","más de 90"))))))</f>
        <v/>
      </c>
    </row>
    <row r="29">
      <c r="D29" s="3">
        <f>IF(F29="","",MAX(0,N(J29)-N(K29)))</f>
        <v/>
      </c>
      <c r="G29" s="4" t="n"/>
      <c r="I29" s="4">
        <f>IF(OR(G29="",H29=""),"",G29+H29)</f>
        <v/>
      </c>
      <c r="J29" s="3" t="n"/>
      <c r="K29" s="3">
        <f>IF(F29="","",SUMIF(Cobros!$B$2:$B$3000,F29,Cobros!$C$2:$C$3000))</f>
        <v/>
      </c>
      <c r="L29">
        <f>IF(OR(F29="",N(D29)=0,I29=""),"",MAX(0,TODAY()-I29))</f>
        <v/>
      </c>
      <c r="M29">
        <f>IF(F29="","",IF(N(D29)=0,"cobrada",IF(N(L29)=0,"al corriente",IF(L29&lt;=30,"1 a 30",IF(L29&lt;=60,"31 a 60",IF(L29&lt;=90,"61 a 90","más de 90"))))))</f>
        <v/>
      </c>
    </row>
    <row r="30">
      <c r="D30" s="3">
        <f>IF(F30="","",MAX(0,N(J30)-N(K30)))</f>
        <v/>
      </c>
      <c r="G30" s="4" t="n"/>
      <c r="I30" s="4">
        <f>IF(OR(G30="",H30=""),"",G30+H30)</f>
        <v/>
      </c>
      <c r="J30" s="3" t="n"/>
      <c r="K30" s="3">
        <f>IF(F30="","",SUMIF(Cobros!$B$2:$B$3000,F30,Cobros!$C$2:$C$3000))</f>
        <v/>
      </c>
      <c r="L30">
        <f>IF(OR(F30="",N(D30)=0,I30=""),"",MAX(0,TODAY()-I30))</f>
        <v/>
      </c>
      <c r="M30">
        <f>IF(F30="","",IF(N(D30)=0,"cobrada",IF(N(L30)=0,"al corriente",IF(L30&lt;=30,"1 a 30",IF(L30&lt;=60,"31 a 60",IF(L30&lt;=90,"61 a 90","más de 90"))))))</f>
        <v/>
      </c>
    </row>
    <row r="31">
      <c r="D31" s="3">
        <f>IF(F31="","",MAX(0,N(J31)-N(K31)))</f>
        <v/>
      </c>
      <c r="G31" s="4" t="n"/>
      <c r="I31" s="4">
        <f>IF(OR(G31="",H31=""),"",G31+H31)</f>
        <v/>
      </c>
      <c r="J31" s="3" t="n"/>
      <c r="K31" s="3">
        <f>IF(F31="","",SUMIF(Cobros!$B$2:$B$3000,F31,Cobros!$C$2:$C$3000))</f>
        <v/>
      </c>
      <c r="L31">
        <f>IF(OR(F31="",N(D31)=0,I31=""),"",MAX(0,TODAY()-I31))</f>
        <v/>
      </c>
      <c r="M31">
        <f>IF(F31="","",IF(N(D31)=0,"cobrada",IF(N(L31)=0,"al corriente",IF(L31&lt;=30,"1 a 30",IF(L31&lt;=60,"31 a 60",IF(L31&lt;=90,"61 a 90","más de 90"))))))</f>
        <v/>
      </c>
    </row>
    <row r="32">
      <c r="D32" s="3">
        <f>IF(F32="","",MAX(0,N(J32)-N(K32)))</f>
        <v/>
      </c>
      <c r="G32" s="4" t="n"/>
      <c r="I32" s="4">
        <f>IF(OR(G32="",H32=""),"",G32+H32)</f>
        <v/>
      </c>
      <c r="J32" s="3" t="n"/>
      <c r="K32" s="3">
        <f>IF(F32="","",SUMIF(Cobros!$B$2:$B$3000,F32,Cobros!$C$2:$C$3000))</f>
        <v/>
      </c>
      <c r="L32">
        <f>IF(OR(F32="",N(D32)=0,I32=""),"",MAX(0,TODAY()-I32))</f>
        <v/>
      </c>
      <c r="M32">
        <f>IF(F32="","",IF(N(D32)=0,"cobrada",IF(N(L32)=0,"al corriente",IF(L32&lt;=30,"1 a 30",IF(L32&lt;=60,"31 a 60",IF(L32&lt;=90,"61 a 90","más de 90"))))))</f>
        <v/>
      </c>
    </row>
    <row r="33">
      <c r="D33" s="3">
        <f>IF(F33="","",MAX(0,N(J33)-N(K33)))</f>
        <v/>
      </c>
      <c r="G33" s="4" t="n"/>
      <c r="I33" s="4">
        <f>IF(OR(G33="",H33=""),"",G33+H33)</f>
        <v/>
      </c>
      <c r="J33" s="3" t="n"/>
      <c r="K33" s="3">
        <f>IF(F33="","",SUMIF(Cobros!$B$2:$B$3000,F33,Cobros!$C$2:$C$3000))</f>
        <v/>
      </c>
      <c r="L33">
        <f>IF(OR(F33="",N(D33)=0,I33=""),"",MAX(0,TODAY()-I33))</f>
        <v/>
      </c>
      <c r="M33">
        <f>IF(F33="","",IF(N(D33)=0,"cobrada",IF(N(L33)=0,"al corriente",IF(L33&lt;=30,"1 a 30",IF(L33&lt;=60,"31 a 60",IF(L33&lt;=90,"61 a 90","más de 90"))))))</f>
        <v/>
      </c>
    </row>
    <row r="34">
      <c r="D34" s="3">
        <f>IF(F34="","",MAX(0,N(J34)-N(K34)))</f>
        <v/>
      </c>
      <c r="G34" s="4" t="n"/>
      <c r="I34" s="4">
        <f>IF(OR(G34="",H34=""),"",G34+H34)</f>
        <v/>
      </c>
      <c r="J34" s="3" t="n"/>
      <c r="K34" s="3">
        <f>IF(F34="","",SUMIF(Cobros!$B$2:$B$3000,F34,Cobros!$C$2:$C$3000))</f>
        <v/>
      </c>
      <c r="L34">
        <f>IF(OR(F34="",N(D34)=0,I34=""),"",MAX(0,TODAY()-I34))</f>
        <v/>
      </c>
      <c r="M34">
        <f>IF(F34="","",IF(N(D34)=0,"cobrada",IF(N(L34)=0,"al corriente",IF(L34&lt;=30,"1 a 30",IF(L34&lt;=60,"31 a 60",IF(L34&lt;=90,"61 a 90","más de 90"))))))</f>
        <v/>
      </c>
    </row>
    <row r="35">
      <c r="D35" s="3">
        <f>IF(F35="","",MAX(0,N(J35)-N(K35)))</f>
        <v/>
      </c>
      <c r="G35" s="4" t="n"/>
      <c r="I35" s="4">
        <f>IF(OR(G35="",H35=""),"",G35+H35)</f>
        <v/>
      </c>
      <c r="J35" s="3" t="n"/>
      <c r="K35" s="3">
        <f>IF(F35="","",SUMIF(Cobros!$B$2:$B$3000,F35,Cobros!$C$2:$C$3000))</f>
        <v/>
      </c>
      <c r="L35">
        <f>IF(OR(F35="",N(D35)=0,I35=""),"",MAX(0,TODAY()-I35))</f>
        <v/>
      </c>
      <c r="M35">
        <f>IF(F35="","",IF(N(D35)=0,"cobrada",IF(N(L35)=0,"al corriente",IF(L35&lt;=30,"1 a 30",IF(L35&lt;=60,"31 a 60",IF(L35&lt;=90,"61 a 90","más de 90"))))))</f>
        <v/>
      </c>
    </row>
    <row r="36">
      <c r="D36" s="3">
        <f>IF(F36="","",MAX(0,N(J36)-N(K36)))</f>
        <v/>
      </c>
      <c r="G36" s="4" t="n"/>
      <c r="I36" s="4">
        <f>IF(OR(G36="",H36=""),"",G36+H36)</f>
        <v/>
      </c>
      <c r="J36" s="3" t="n"/>
      <c r="K36" s="3">
        <f>IF(F36="","",SUMIF(Cobros!$B$2:$B$3000,F36,Cobros!$C$2:$C$3000))</f>
        <v/>
      </c>
      <c r="L36">
        <f>IF(OR(F36="",N(D36)=0,I36=""),"",MAX(0,TODAY()-I36))</f>
        <v/>
      </c>
      <c r="M36">
        <f>IF(F36="","",IF(N(D36)=0,"cobrada",IF(N(L36)=0,"al corriente",IF(L36&lt;=30,"1 a 30",IF(L36&lt;=60,"31 a 60",IF(L36&lt;=90,"61 a 90","más de 90"))))))</f>
        <v/>
      </c>
    </row>
    <row r="37">
      <c r="D37" s="3">
        <f>IF(F37="","",MAX(0,N(J37)-N(K37)))</f>
        <v/>
      </c>
      <c r="G37" s="4" t="n"/>
      <c r="I37" s="4">
        <f>IF(OR(G37="",H37=""),"",G37+H37)</f>
        <v/>
      </c>
      <c r="J37" s="3" t="n"/>
      <c r="K37" s="3">
        <f>IF(F37="","",SUMIF(Cobros!$B$2:$B$3000,F37,Cobros!$C$2:$C$3000))</f>
        <v/>
      </c>
      <c r="L37">
        <f>IF(OR(F37="",N(D37)=0,I37=""),"",MAX(0,TODAY()-I37))</f>
        <v/>
      </c>
      <c r="M37">
        <f>IF(F37="","",IF(N(D37)=0,"cobrada",IF(N(L37)=0,"al corriente",IF(L37&lt;=30,"1 a 30",IF(L37&lt;=60,"31 a 60",IF(L37&lt;=90,"61 a 90","más de 90"))))))</f>
        <v/>
      </c>
    </row>
    <row r="38">
      <c r="D38" s="3">
        <f>IF(F38="","",MAX(0,N(J38)-N(K38)))</f>
        <v/>
      </c>
      <c r="G38" s="4" t="n"/>
      <c r="I38" s="4">
        <f>IF(OR(G38="",H38=""),"",G38+H38)</f>
        <v/>
      </c>
      <c r="J38" s="3" t="n"/>
      <c r="K38" s="3">
        <f>IF(F38="","",SUMIF(Cobros!$B$2:$B$3000,F38,Cobros!$C$2:$C$3000))</f>
        <v/>
      </c>
      <c r="L38">
        <f>IF(OR(F38="",N(D38)=0,I38=""),"",MAX(0,TODAY()-I38))</f>
        <v/>
      </c>
      <c r="M38">
        <f>IF(F38="","",IF(N(D38)=0,"cobrada",IF(N(L38)=0,"al corriente",IF(L38&lt;=30,"1 a 30",IF(L38&lt;=60,"31 a 60",IF(L38&lt;=90,"61 a 90","más de 90"))))))</f>
        <v/>
      </c>
    </row>
    <row r="39">
      <c r="D39" s="3">
        <f>IF(F39="","",MAX(0,N(J39)-N(K39)))</f>
        <v/>
      </c>
      <c r="G39" s="4" t="n"/>
      <c r="I39" s="4">
        <f>IF(OR(G39="",H39=""),"",G39+H39)</f>
        <v/>
      </c>
      <c r="J39" s="3" t="n"/>
      <c r="K39" s="3">
        <f>IF(F39="","",SUMIF(Cobros!$B$2:$B$3000,F39,Cobros!$C$2:$C$3000))</f>
        <v/>
      </c>
      <c r="L39">
        <f>IF(OR(F39="",N(D39)=0,I39=""),"",MAX(0,TODAY()-I39))</f>
        <v/>
      </c>
      <c r="M39">
        <f>IF(F39="","",IF(N(D39)=0,"cobrada",IF(N(L39)=0,"al corriente",IF(L39&lt;=30,"1 a 30",IF(L39&lt;=60,"31 a 60",IF(L39&lt;=90,"61 a 90","más de 90"))))))</f>
        <v/>
      </c>
    </row>
    <row r="40">
      <c r="D40" s="3">
        <f>IF(F40="","",MAX(0,N(J40)-N(K40)))</f>
        <v/>
      </c>
      <c r="G40" s="4" t="n"/>
      <c r="I40" s="4">
        <f>IF(OR(G40="",H40=""),"",G40+H40)</f>
        <v/>
      </c>
      <c r="J40" s="3" t="n"/>
      <c r="K40" s="3">
        <f>IF(F40="","",SUMIF(Cobros!$B$2:$B$3000,F40,Cobros!$C$2:$C$3000))</f>
        <v/>
      </c>
      <c r="L40">
        <f>IF(OR(F40="",N(D40)=0,I40=""),"",MAX(0,TODAY()-I40))</f>
        <v/>
      </c>
      <c r="M40">
        <f>IF(F40="","",IF(N(D40)=0,"cobrada",IF(N(L40)=0,"al corriente",IF(L40&lt;=30,"1 a 30",IF(L40&lt;=60,"31 a 60",IF(L40&lt;=90,"61 a 90","más de 90"))))))</f>
        <v/>
      </c>
    </row>
    <row r="41">
      <c r="D41" s="3">
        <f>IF(F41="","",MAX(0,N(J41)-N(K41)))</f>
        <v/>
      </c>
      <c r="G41" s="4" t="n"/>
      <c r="I41" s="4">
        <f>IF(OR(G41="",H41=""),"",G41+H41)</f>
        <v/>
      </c>
      <c r="J41" s="3" t="n"/>
      <c r="K41" s="3">
        <f>IF(F41="","",SUMIF(Cobros!$B$2:$B$3000,F41,Cobros!$C$2:$C$3000))</f>
        <v/>
      </c>
      <c r="L41">
        <f>IF(OR(F41="",N(D41)=0,I41=""),"",MAX(0,TODAY()-I41))</f>
        <v/>
      </c>
      <c r="M41">
        <f>IF(F41="","",IF(N(D41)=0,"cobrada",IF(N(L41)=0,"al corriente",IF(L41&lt;=30,"1 a 30",IF(L41&lt;=60,"31 a 60",IF(L41&lt;=90,"61 a 90","más de 90"))))))</f>
        <v/>
      </c>
    </row>
    <row r="42">
      <c r="D42" s="3">
        <f>IF(F42="","",MAX(0,N(J42)-N(K42)))</f>
        <v/>
      </c>
      <c r="G42" s="4" t="n"/>
      <c r="I42" s="4">
        <f>IF(OR(G42="",H42=""),"",G42+H42)</f>
        <v/>
      </c>
      <c r="J42" s="3" t="n"/>
      <c r="K42" s="3">
        <f>IF(F42="","",SUMIF(Cobros!$B$2:$B$3000,F42,Cobros!$C$2:$C$3000))</f>
        <v/>
      </c>
      <c r="L42">
        <f>IF(OR(F42="",N(D42)=0,I42=""),"",MAX(0,TODAY()-I42))</f>
        <v/>
      </c>
      <c r="M42">
        <f>IF(F42="","",IF(N(D42)=0,"cobrada",IF(N(L42)=0,"al corriente",IF(L42&lt;=30,"1 a 30",IF(L42&lt;=60,"31 a 60",IF(L42&lt;=90,"61 a 90","más de 90"))))))</f>
        <v/>
      </c>
    </row>
    <row r="43">
      <c r="D43" s="3">
        <f>IF(F43="","",MAX(0,N(J43)-N(K43)))</f>
        <v/>
      </c>
      <c r="G43" s="4" t="n"/>
      <c r="I43" s="4">
        <f>IF(OR(G43="",H43=""),"",G43+H43)</f>
        <v/>
      </c>
      <c r="J43" s="3" t="n"/>
      <c r="K43" s="3">
        <f>IF(F43="","",SUMIF(Cobros!$B$2:$B$3000,F43,Cobros!$C$2:$C$3000))</f>
        <v/>
      </c>
      <c r="L43">
        <f>IF(OR(F43="",N(D43)=0,I43=""),"",MAX(0,TODAY()-I43))</f>
        <v/>
      </c>
      <c r="M43">
        <f>IF(F43="","",IF(N(D43)=0,"cobrada",IF(N(L43)=0,"al corriente",IF(L43&lt;=30,"1 a 30",IF(L43&lt;=60,"31 a 60",IF(L43&lt;=90,"61 a 90","más de 90"))))))</f>
        <v/>
      </c>
    </row>
    <row r="44">
      <c r="D44" s="3">
        <f>IF(F44="","",MAX(0,N(J44)-N(K44)))</f>
        <v/>
      </c>
      <c r="G44" s="4" t="n"/>
      <c r="I44" s="4">
        <f>IF(OR(G44="",H44=""),"",G44+H44)</f>
        <v/>
      </c>
      <c r="J44" s="3" t="n"/>
      <c r="K44" s="3">
        <f>IF(F44="","",SUMIF(Cobros!$B$2:$B$3000,F44,Cobros!$C$2:$C$3000))</f>
        <v/>
      </c>
      <c r="L44">
        <f>IF(OR(F44="",N(D44)=0,I44=""),"",MAX(0,TODAY()-I44))</f>
        <v/>
      </c>
      <c r="M44">
        <f>IF(F44="","",IF(N(D44)=0,"cobrada",IF(N(L44)=0,"al corriente",IF(L44&lt;=30,"1 a 30",IF(L44&lt;=60,"31 a 60",IF(L44&lt;=90,"61 a 90","más de 90"))))))</f>
        <v/>
      </c>
    </row>
    <row r="45">
      <c r="D45" s="3">
        <f>IF(F45="","",MAX(0,N(J45)-N(K45)))</f>
        <v/>
      </c>
      <c r="G45" s="4" t="n"/>
      <c r="I45" s="4">
        <f>IF(OR(G45="",H45=""),"",G45+H45)</f>
        <v/>
      </c>
      <c r="J45" s="3" t="n"/>
      <c r="K45" s="3">
        <f>IF(F45="","",SUMIF(Cobros!$B$2:$B$3000,F45,Cobros!$C$2:$C$3000))</f>
        <v/>
      </c>
      <c r="L45">
        <f>IF(OR(F45="",N(D45)=0,I45=""),"",MAX(0,TODAY()-I45))</f>
        <v/>
      </c>
      <c r="M45">
        <f>IF(F45="","",IF(N(D45)=0,"cobrada",IF(N(L45)=0,"al corriente",IF(L45&lt;=30,"1 a 30",IF(L45&lt;=60,"31 a 60",IF(L45&lt;=90,"61 a 90","más de 90"))))))</f>
        <v/>
      </c>
    </row>
    <row r="46">
      <c r="D46" s="3">
        <f>IF(F46="","",MAX(0,N(J46)-N(K46)))</f>
        <v/>
      </c>
      <c r="G46" s="4" t="n"/>
      <c r="I46" s="4">
        <f>IF(OR(G46="",H46=""),"",G46+H46)</f>
        <v/>
      </c>
      <c r="J46" s="3" t="n"/>
      <c r="K46" s="3">
        <f>IF(F46="","",SUMIF(Cobros!$B$2:$B$3000,F46,Cobros!$C$2:$C$3000))</f>
        <v/>
      </c>
      <c r="L46">
        <f>IF(OR(F46="",N(D46)=0,I46=""),"",MAX(0,TODAY()-I46))</f>
        <v/>
      </c>
      <c r="M46">
        <f>IF(F46="","",IF(N(D46)=0,"cobrada",IF(N(L46)=0,"al corriente",IF(L46&lt;=30,"1 a 30",IF(L46&lt;=60,"31 a 60",IF(L46&lt;=90,"61 a 90","más de 90"))))))</f>
        <v/>
      </c>
    </row>
    <row r="47">
      <c r="D47" s="3">
        <f>IF(F47="","",MAX(0,N(J47)-N(K47)))</f>
        <v/>
      </c>
      <c r="G47" s="4" t="n"/>
      <c r="I47" s="4">
        <f>IF(OR(G47="",H47=""),"",G47+H47)</f>
        <v/>
      </c>
      <c r="J47" s="3" t="n"/>
      <c r="K47" s="3">
        <f>IF(F47="","",SUMIF(Cobros!$B$2:$B$3000,F47,Cobros!$C$2:$C$3000))</f>
        <v/>
      </c>
      <c r="L47">
        <f>IF(OR(F47="",N(D47)=0,I47=""),"",MAX(0,TODAY()-I47))</f>
        <v/>
      </c>
      <c r="M47">
        <f>IF(F47="","",IF(N(D47)=0,"cobrada",IF(N(L47)=0,"al corriente",IF(L47&lt;=30,"1 a 30",IF(L47&lt;=60,"31 a 60",IF(L47&lt;=90,"61 a 90","más de 90"))))))</f>
        <v/>
      </c>
    </row>
    <row r="48">
      <c r="D48" s="3">
        <f>IF(F48="","",MAX(0,N(J48)-N(K48)))</f>
        <v/>
      </c>
      <c r="G48" s="4" t="n"/>
      <c r="I48" s="4">
        <f>IF(OR(G48="",H48=""),"",G48+H48)</f>
        <v/>
      </c>
      <c r="J48" s="3" t="n"/>
      <c r="K48" s="3">
        <f>IF(F48="","",SUMIF(Cobros!$B$2:$B$3000,F48,Cobros!$C$2:$C$3000))</f>
        <v/>
      </c>
      <c r="L48">
        <f>IF(OR(F48="",N(D48)=0,I48=""),"",MAX(0,TODAY()-I48))</f>
        <v/>
      </c>
      <c r="M48">
        <f>IF(F48="","",IF(N(D48)=0,"cobrada",IF(N(L48)=0,"al corriente",IF(L48&lt;=30,"1 a 30",IF(L48&lt;=60,"31 a 60",IF(L48&lt;=90,"61 a 90","más de 90"))))))</f>
        <v/>
      </c>
    </row>
    <row r="49">
      <c r="D49" s="3">
        <f>IF(F49="","",MAX(0,N(J49)-N(K49)))</f>
        <v/>
      </c>
      <c r="G49" s="4" t="n"/>
      <c r="I49" s="4">
        <f>IF(OR(G49="",H49=""),"",G49+H49)</f>
        <v/>
      </c>
      <c r="J49" s="3" t="n"/>
      <c r="K49" s="3">
        <f>IF(F49="","",SUMIF(Cobros!$B$2:$B$3000,F49,Cobros!$C$2:$C$3000))</f>
        <v/>
      </c>
      <c r="L49">
        <f>IF(OR(F49="",N(D49)=0,I49=""),"",MAX(0,TODAY()-I49))</f>
        <v/>
      </c>
      <c r="M49">
        <f>IF(F49="","",IF(N(D49)=0,"cobrada",IF(N(L49)=0,"al corriente",IF(L49&lt;=30,"1 a 30",IF(L49&lt;=60,"31 a 60",IF(L49&lt;=90,"61 a 90","más de 90"))))))</f>
        <v/>
      </c>
    </row>
    <row r="50">
      <c r="D50" s="3">
        <f>IF(F50="","",MAX(0,N(J50)-N(K50)))</f>
        <v/>
      </c>
      <c r="G50" s="4" t="n"/>
      <c r="I50" s="4">
        <f>IF(OR(G50="",H50=""),"",G50+H50)</f>
        <v/>
      </c>
      <c r="J50" s="3" t="n"/>
      <c r="K50" s="3">
        <f>IF(F50="","",SUMIF(Cobros!$B$2:$B$3000,F50,Cobros!$C$2:$C$3000))</f>
        <v/>
      </c>
      <c r="L50">
        <f>IF(OR(F50="",N(D50)=0,I50=""),"",MAX(0,TODAY()-I50))</f>
        <v/>
      </c>
      <c r="M50">
        <f>IF(F50="","",IF(N(D50)=0,"cobrada",IF(N(L50)=0,"al corriente",IF(L50&lt;=30,"1 a 30",IF(L50&lt;=60,"31 a 60",IF(L50&lt;=90,"61 a 90","más de 90"))))))</f>
        <v/>
      </c>
    </row>
    <row r="51">
      <c r="D51" s="3">
        <f>IF(F51="","",MAX(0,N(J51)-N(K51)))</f>
        <v/>
      </c>
      <c r="G51" s="4" t="n"/>
      <c r="I51" s="4">
        <f>IF(OR(G51="",H51=""),"",G51+H51)</f>
        <v/>
      </c>
      <c r="J51" s="3" t="n"/>
      <c r="K51" s="3">
        <f>IF(F51="","",SUMIF(Cobros!$B$2:$B$3000,F51,Cobros!$C$2:$C$3000))</f>
        <v/>
      </c>
      <c r="L51">
        <f>IF(OR(F51="",N(D51)=0,I51=""),"",MAX(0,TODAY()-I51))</f>
        <v/>
      </c>
      <c r="M51">
        <f>IF(F51="","",IF(N(D51)=0,"cobrada",IF(N(L51)=0,"al corriente",IF(L51&lt;=30,"1 a 30",IF(L51&lt;=60,"31 a 60",IF(L51&lt;=90,"61 a 90","más de 90"))))))</f>
        <v/>
      </c>
    </row>
    <row r="52">
      <c r="D52" s="3">
        <f>IF(F52="","",MAX(0,N(J52)-N(K52)))</f>
        <v/>
      </c>
      <c r="G52" s="4" t="n"/>
      <c r="I52" s="4">
        <f>IF(OR(G52="",H52=""),"",G52+H52)</f>
        <v/>
      </c>
      <c r="J52" s="3" t="n"/>
      <c r="K52" s="3">
        <f>IF(F52="","",SUMIF(Cobros!$B$2:$B$3000,F52,Cobros!$C$2:$C$3000))</f>
        <v/>
      </c>
      <c r="L52">
        <f>IF(OR(F52="",N(D52)=0,I52=""),"",MAX(0,TODAY()-I52))</f>
        <v/>
      </c>
      <c r="M52">
        <f>IF(F52="","",IF(N(D52)=0,"cobrada",IF(N(L52)=0,"al corriente",IF(L52&lt;=30,"1 a 30",IF(L52&lt;=60,"31 a 60",IF(L52&lt;=90,"61 a 90","más de 90"))))))</f>
        <v/>
      </c>
    </row>
    <row r="53">
      <c r="D53" s="3">
        <f>IF(F53="","",MAX(0,N(J53)-N(K53)))</f>
        <v/>
      </c>
      <c r="G53" s="4" t="n"/>
      <c r="I53" s="4">
        <f>IF(OR(G53="",H53=""),"",G53+H53)</f>
        <v/>
      </c>
      <c r="J53" s="3" t="n"/>
      <c r="K53" s="3">
        <f>IF(F53="","",SUMIF(Cobros!$B$2:$B$3000,F53,Cobros!$C$2:$C$3000))</f>
        <v/>
      </c>
      <c r="L53">
        <f>IF(OR(F53="",N(D53)=0,I53=""),"",MAX(0,TODAY()-I53))</f>
        <v/>
      </c>
      <c r="M53">
        <f>IF(F53="","",IF(N(D53)=0,"cobrada",IF(N(L53)=0,"al corriente",IF(L53&lt;=30,"1 a 30",IF(L53&lt;=60,"31 a 60",IF(L53&lt;=90,"61 a 90","más de 90"))))))</f>
        <v/>
      </c>
    </row>
    <row r="54">
      <c r="D54" s="3">
        <f>IF(F54="","",MAX(0,N(J54)-N(K54)))</f>
        <v/>
      </c>
      <c r="G54" s="4" t="n"/>
      <c r="I54" s="4">
        <f>IF(OR(G54="",H54=""),"",G54+H54)</f>
        <v/>
      </c>
      <c r="J54" s="3" t="n"/>
      <c r="K54" s="3">
        <f>IF(F54="","",SUMIF(Cobros!$B$2:$B$3000,F54,Cobros!$C$2:$C$3000))</f>
        <v/>
      </c>
      <c r="L54">
        <f>IF(OR(F54="",N(D54)=0,I54=""),"",MAX(0,TODAY()-I54))</f>
        <v/>
      </c>
      <c r="M54">
        <f>IF(F54="","",IF(N(D54)=0,"cobrada",IF(N(L54)=0,"al corriente",IF(L54&lt;=30,"1 a 30",IF(L54&lt;=60,"31 a 60",IF(L54&lt;=90,"61 a 90","más de 90"))))))</f>
        <v/>
      </c>
    </row>
    <row r="55">
      <c r="D55" s="3">
        <f>IF(F55="","",MAX(0,N(J55)-N(K55)))</f>
        <v/>
      </c>
      <c r="G55" s="4" t="n"/>
      <c r="I55" s="4">
        <f>IF(OR(G55="",H55=""),"",G55+H55)</f>
        <v/>
      </c>
      <c r="J55" s="3" t="n"/>
      <c r="K55" s="3">
        <f>IF(F55="","",SUMIF(Cobros!$B$2:$B$3000,F55,Cobros!$C$2:$C$3000))</f>
        <v/>
      </c>
      <c r="L55">
        <f>IF(OR(F55="",N(D55)=0,I55=""),"",MAX(0,TODAY()-I55))</f>
        <v/>
      </c>
      <c r="M55">
        <f>IF(F55="","",IF(N(D55)=0,"cobrada",IF(N(L55)=0,"al corriente",IF(L55&lt;=30,"1 a 30",IF(L55&lt;=60,"31 a 60",IF(L55&lt;=90,"61 a 90","más de 90"))))))</f>
        <v/>
      </c>
    </row>
    <row r="56">
      <c r="D56" s="3">
        <f>IF(F56="","",MAX(0,N(J56)-N(K56)))</f>
        <v/>
      </c>
      <c r="G56" s="4" t="n"/>
      <c r="I56" s="4">
        <f>IF(OR(G56="",H56=""),"",G56+H56)</f>
        <v/>
      </c>
      <c r="J56" s="3" t="n"/>
      <c r="K56" s="3">
        <f>IF(F56="","",SUMIF(Cobros!$B$2:$B$3000,F56,Cobros!$C$2:$C$3000))</f>
        <v/>
      </c>
      <c r="L56">
        <f>IF(OR(F56="",N(D56)=0,I56=""),"",MAX(0,TODAY()-I56))</f>
        <v/>
      </c>
      <c r="M56">
        <f>IF(F56="","",IF(N(D56)=0,"cobrada",IF(N(L56)=0,"al corriente",IF(L56&lt;=30,"1 a 30",IF(L56&lt;=60,"31 a 60",IF(L56&lt;=90,"61 a 90","más de 90"))))))</f>
        <v/>
      </c>
    </row>
    <row r="57">
      <c r="D57" s="3">
        <f>IF(F57="","",MAX(0,N(J57)-N(K57)))</f>
        <v/>
      </c>
      <c r="G57" s="4" t="n"/>
      <c r="I57" s="4">
        <f>IF(OR(G57="",H57=""),"",G57+H57)</f>
        <v/>
      </c>
      <c r="J57" s="3" t="n"/>
      <c r="K57" s="3">
        <f>IF(F57="","",SUMIF(Cobros!$B$2:$B$3000,F57,Cobros!$C$2:$C$3000))</f>
        <v/>
      </c>
      <c r="L57">
        <f>IF(OR(F57="",N(D57)=0,I57=""),"",MAX(0,TODAY()-I57))</f>
        <v/>
      </c>
      <c r="M57">
        <f>IF(F57="","",IF(N(D57)=0,"cobrada",IF(N(L57)=0,"al corriente",IF(L57&lt;=30,"1 a 30",IF(L57&lt;=60,"31 a 60",IF(L57&lt;=90,"61 a 90","más de 90"))))))</f>
        <v/>
      </c>
    </row>
    <row r="58">
      <c r="D58" s="3">
        <f>IF(F58="","",MAX(0,N(J58)-N(K58)))</f>
        <v/>
      </c>
      <c r="G58" s="4" t="n"/>
      <c r="I58" s="4">
        <f>IF(OR(G58="",H58=""),"",G58+H58)</f>
        <v/>
      </c>
      <c r="J58" s="3" t="n"/>
      <c r="K58" s="3">
        <f>IF(F58="","",SUMIF(Cobros!$B$2:$B$3000,F58,Cobros!$C$2:$C$3000))</f>
        <v/>
      </c>
      <c r="L58">
        <f>IF(OR(F58="",N(D58)=0,I58=""),"",MAX(0,TODAY()-I58))</f>
        <v/>
      </c>
      <c r="M58">
        <f>IF(F58="","",IF(N(D58)=0,"cobrada",IF(N(L58)=0,"al corriente",IF(L58&lt;=30,"1 a 30",IF(L58&lt;=60,"31 a 60",IF(L58&lt;=90,"61 a 90","más de 90"))))))</f>
        <v/>
      </c>
    </row>
    <row r="59">
      <c r="D59" s="3">
        <f>IF(F59="","",MAX(0,N(J59)-N(K59)))</f>
        <v/>
      </c>
      <c r="G59" s="4" t="n"/>
      <c r="I59" s="4">
        <f>IF(OR(G59="",H59=""),"",G59+H59)</f>
        <v/>
      </c>
      <c r="J59" s="3" t="n"/>
      <c r="K59" s="3">
        <f>IF(F59="","",SUMIF(Cobros!$B$2:$B$3000,F59,Cobros!$C$2:$C$3000))</f>
        <v/>
      </c>
      <c r="L59">
        <f>IF(OR(F59="",N(D59)=0,I59=""),"",MAX(0,TODAY()-I59))</f>
        <v/>
      </c>
      <c r="M59">
        <f>IF(F59="","",IF(N(D59)=0,"cobrada",IF(N(L59)=0,"al corriente",IF(L59&lt;=30,"1 a 30",IF(L59&lt;=60,"31 a 60",IF(L59&lt;=90,"61 a 90","más de 90"))))))</f>
        <v/>
      </c>
    </row>
    <row r="60">
      <c r="D60" s="3">
        <f>IF(F60="","",MAX(0,N(J60)-N(K60)))</f>
        <v/>
      </c>
      <c r="G60" s="4" t="n"/>
      <c r="I60" s="4">
        <f>IF(OR(G60="",H60=""),"",G60+H60)</f>
        <v/>
      </c>
      <c r="J60" s="3" t="n"/>
      <c r="K60" s="3">
        <f>IF(F60="","",SUMIF(Cobros!$B$2:$B$3000,F60,Cobros!$C$2:$C$3000))</f>
        <v/>
      </c>
      <c r="L60">
        <f>IF(OR(F60="",N(D60)=0,I60=""),"",MAX(0,TODAY()-I60))</f>
        <v/>
      </c>
      <c r="M60">
        <f>IF(F60="","",IF(N(D60)=0,"cobrada",IF(N(L60)=0,"al corriente",IF(L60&lt;=30,"1 a 30",IF(L60&lt;=60,"31 a 60",IF(L60&lt;=90,"61 a 90","más de 90"))))))</f>
        <v/>
      </c>
    </row>
    <row r="61">
      <c r="D61" s="3">
        <f>IF(F61="","",MAX(0,N(J61)-N(K61)))</f>
        <v/>
      </c>
      <c r="G61" s="4" t="n"/>
      <c r="I61" s="4">
        <f>IF(OR(G61="",H61=""),"",G61+H61)</f>
        <v/>
      </c>
      <c r="J61" s="3" t="n"/>
      <c r="K61" s="3">
        <f>IF(F61="","",SUMIF(Cobros!$B$2:$B$3000,F61,Cobros!$C$2:$C$3000))</f>
        <v/>
      </c>
      <c r="L61">
        <f>IF(OR(F61="",N(D61)=0,I61=""),"",MAX(0,TODAY()-I61))</f>
        <v/>
      </c>
      <c r="M61">
        <f>IF(F61="","",IF(N(D61)=0,"cobrada",IF(N(L61)=0,"al corriente",IF(L61&lt;=30,"1 a 30",IF(L61&lt;=60,"31 a 60",IF(L61&lt;=90,"61 a 90","más de 90"))))))</f>
        <v/>
      </c>
    </row>
    <row r="62">
      <c r="D62" s="3">
        <f>IF(F62="","",MAX(0,N(J62)-N(K62)))</f>
        <v/>
      </c>
      <c r="G62" s="4" t="n"/>
      <c r="I62" s="4">
        <f>IF(OR(G62="",H62=""),"",G62+H62)</f>
        <v/>
      </c>
      <c r="J62" s="3" t="n"/>
      <c r="K62" s="3">
        <f>IF(F62="","",SUMIF(Cobros!$B$2:$B$3000,F62,Cobros!$C$2:$C$3000))</f>
        <v/>
      </c>
      <c r="L62">
        <f>IF(OR(F62="",N(D62)=0,I62=""),"",MAX(0,TODAY()-I62))</f>
        <v/>
      </c>
      <c r="M62">
        <f>IF(F62="","",IF(N(D62)=0,"cobrada",IF(N(L62)=0,"al corriente",IF(L62&lt;=30,"1 a 30",IF(L62&lt;=60,"31 a 60",IF(L62&lt;=90,"61 a 90","más de 90"))))))</f>
        <v/>
      </c>
    </row>
    <row r="63">
      <c r="D63" s="3">
        <f>IF(F63="","",MAX(0,N(J63)-N(K63)))</f>
        <v/>
      </c>
      <c r="G63" s="4" t="n"/>
      <c r="I63" s="4">
        <f>IF(OR(G63="",H63=""),"",G63+H63)</f>
        <v/>
      </c>
      <c r="J63" s="3" t="n"/>
      <c r="K63" s="3">
        <f>IF(F63="","",SUMIF(Cobros!$B$2:$B$3000,F63,Cobros!$C$2:$C$3000))</f>
        <v/>
      </c>
      <c r="L63">
        <f>IF(OR(F63="",N(D63)=0,I63=""),"",MAX(0,TODAY()-I63))</f>
        <v/>
      </c>
      <c r="M63">
        <f>IF(F63="","",IF(N(D63)=0,"cobrada",IF(N(L63)=0,"al corriente",IF(L63&lt;=30,"1 a 30",IF(L63&lt;=60,"31 a 60",IF(L63&lt;=90,"61 a 90","más de 90"))))))</f>
        <v/>
      </c>
    </row>
    <row r="64">
      <c r="D64" s="3">
        <f>IF(F64="","",MAX(0,N(J64)-N(K64)))</f>
        <v/>
      </c>
      <c r="G64" s="4" t="n"/>
      <c r="I64" s="4">
        <f>IF(OR(G64="",H64=""),"",G64+H64)</f>
        <v/>
      </c>
      <c r="J64" s="3" t="n"/>
      <c r="K64" s="3">
        <f>IF(F64="","",SUMIF(Cobros!$B$2:$B$3000,F64,Cobros!$C$2:$C$3000))</f>
        <v/>
      </c>
      <c r="L64">
        <f>IF(OR(F64="",N(D64)=0,I64=""),"",MAX(0,TODAY()-I64))</f>
        <v/>
      </c>
      <c r="M64">
        <f>IF(F64="","",IF(N(D64)=0,"cobrada",IF(N(L64)=0,"al corriente",IF(L64&lt;=30,"1 a 30",IF(L64&lt;=60,"31 a 60",IF(L64&lt;=90,"61 a 90","más de 90"))))))</f>
        <v/>
      </c>
    </row>
    <row r="65">
      <c r="D65" s="3">
        <f>IF(F65="","",MAX(0,N(J65)-N(K65)))</f>
        <v/>
      </c>
      <c r="G65" s="4" t="n"/>
      <c r="I65" s="4">
        <f>IF(OR(G65="",H65=""),"",G65+H65)</f>
        <v/>
      </c>
      <c r="J65" s="3" t="n"/>
      <c r="K65" s="3">
        <f>IF(F65="","",SUMIF(Cobros!$B$2:$B$3000,F65,Cobros!$C$2:$C$3000))</f>
        <v/>
      </c>
      <c r="L65">
        <f>IF(OR(F65="",N(D65)=0,I65=""),"",MAX(0,TODAY()-I65))</f>
        <v/>
      </c>
      <c r="M65">
        <f>IF(F65="","",IF(N(D65)=0,"cobrada",IF(N(L65)=0,"al corriente",IF(L65&lt;=30,"1 a 30",IF(L65&lt;=60,"31 a 60",IF(L65&lt;=90,"61 a 90","más de 90"))))))</f>
        <v/>
      </c>
    </row>
    <row r="66">
      <c r="D66" s="3">
        <f>IF(F66="","",MAX(0,N(J66)-N(K66)))</f>
        <v/>
      </c>
      <c r="G66" s="4" t="n"/>
      <c r="I66" s="4">
        <f>IF(OR(G66="",H66=""),"",G66+H66)</f>
        <v/>
      </c>
      <c r="J66" s="3" t="n"/>
      <c r="K66" s="3">
        <f>IF(F66="","",SUMIF(Cobros!$B$2:$B$3000,F66,Cobros!$C$2:$C$3000))</f>
        <v/>
      </c>
      <c r="L66">
        <f>IF(OR(F66="",N(D66)=0,I66=""),"",MAX(0,TODAY()-I66))</f>
        <v/>
      </c>
      <c r="M66">
        <f>IF(F66="","",IF(N(D66)=0,"cobrada",IF(N(L66)=0,"al corriente",IF(L66&lt;=30,"1 a 30",IF(L66&lt;=60,"31 a 60",IF(L66&lt;=90,"61 a 90","más de 90"))))))</f>
        <v/>
      </c>
    </row>
    <row r="67">
      <c r="D67" s="3">
        <f>IF(F67="","",MAX(0,N(J67)-N(K67)))</f>
        <v/>
      </c>
      <c r="G67" s="4" t="n"/>
      <c r="I67" s="4">
        <f>IF(OR(G67="",H67=""),"",G67+H67)</f>
        <v/>
      </c>
      <c r="J67" s="3" t="n"/>
      <c r="K67" s="3">
        <f>IF(F67="","",SUMIF(Cobros!$B$2:$B$3000,F67,Cobros!$C$2:$C$3000))</f>
        <v/>
      </c>
      <c r="L67">
        <f>IF(OR(F67="",N(D67)=0,I67=""),"",MAX(0,TODAY()-I67))</f>
        <v/>
      </c>
      <c r="M67">
        <f>IF(F67="","",IF(N(D67)=0,"cobrada",IF(N(L67)=0,"al corriente",IF(L67&lt;=30,"1 a 30",IF(L67&lt;=60,"31 a 60",IF(L67&lt;=90,"61 a 90","más de 90"))))))</f>
        <v/>
      </c>
    </row>
    <row r="68">
      <c r="D68" s="3">
        <f>IF(F68="","",MAX(0,N(J68)-N(K68)))</f>
        <v/>
      </c>
      <c r="G68" s="4" t="n"/>
      <c r="I68" s="4">
        <f>IF(OR(G68="",H68=""),"",G68+H68)</f>
        <v/>
      </c>
      <c r="J68" s="3" t="n"/>
      <c r="K68" s="3">
        <f>IF(F68="","",SUMIF(Cobros!$B$2:$B$3000,F68,Cobros!$C$2:$C$3000))</f>
        <v/>
      </c>
      <c r="L68">
        <f>IF(OR(F68="",N(D68)=0,I68=""),"",MAX(0,TODAY()-I68))</f>
        <v/>
      </c>
      <c r="M68">
        <f>IF(F68="","",IF(N(D68)=0,"cobrada",IF(N(L68)=0,"al corriente",IF(L68&lt;=30,"1 a 30",IF(L68&lt;=60,"31 a 60",IF(L68&lt;=90,"61 a 90","más de 90"))))))</f>
        <v/>
      </c>
    </row>
    <row r="69">
      <c r="D69" s="3">
        <f>IF(F69="","",MAX(0,N(J69)-N(K69)))</f>
        <v/>
      </c>
      <c r="G69" s="4" t="n"/>
      <c r="I69" s="4">
        <f>IF(OR(G69="",H69=""),"",G69+H69)</f>
        <v/>
      </c>
      <c r="J69" s="3" t="n"/>
      <c r="K69" s="3">
        <f>IF(F69="","",SUMIF(Cobros!$B$2:$B$3000,F69,Cobros!$C$2:$C$3000))</f>
        <v/>
      </c>
      <c r="L69">
        <f>IF(OR(F69="",N(D69)=0,I69=""),"",MAX(0,TODAY()-I69))</f>
        <v/>
      </c>
      <c r="M69">
        <f>IF(F69="","",IF(N(D69)=0,"cobrada",IF(N(L69)=0,"al corriente",IF(L69&lt;=30,"1 a 30",IF(L69&lt;=60,"31 a 60",IF(L69&lt;=90,"61 a 90","más de 90"))))))</f>
        <v/>
      </c>
    </row>
    <row r="70">
      <c r="D70" s="3">
        <f>IF(F70="","",MAX(0,N(J70)-N(K70)))</f>
        <v/>
      </c>
      <c r="G70" s="4" t="n"/>
      <c r="I70" s="4">
        <f>IF(OR(G70="",H70=""),"",G70+H70)</f>
        <v/>
      </c>
      <c r="J70" s="3" t="n"/>
      <c r="K70" s="3">
        <f>IF(F70="","",SUMIF(Cobros!$B$2:$B$3000,F70,Cobros!$C$2:$C$3000))</f>
        <v/>
      </c>
      <c r="L70">
        <f>IF(OR(F70="",N(D70)=0,I70=""),"",MAX(0,TODAY()-I70))</f>
        <v/>
      </c>
      <c r="M70">
        <f>IF(F70="","",IF(N(D70)=0,"cobrada",IF(N(L70)=0,"al corriente",IF(L70&lt;=30,"1 a 30",IF(L70&lt;=60,"31 a 60",IF(L70&lt;=90,"61 a 90","más de 90"))))))</f>
        <v/>
      </c>
    </row>
    <row r="71">
      <c r="D71" s="3">
        <f>IF(F71="","",MAX(0,N(J71)-N(K71)))</f>
        <v/>
      </c>
      <c r="G71" s="4" t="n"/>
      <c r="I71" s="4">
        <f>IF(OR(G71="",H71=""),"",G71+H71)</f>
        <v/>
      </c>
      <c r="J71" s="3" t="n"/>
      <c r="K71" s="3">
        <f>IF(F71="","",SUMIF(Cobros!$B$2:$B$3000,F71,Cobros!$C$2:$C$3000))</f>
        <v/>
      </c>
      <c r="L71">
        <f>IF(OR(F71="",N(D71)=0,I71=""),"",MAX(0,TODAY()-I71))</f>
        <v/>
      </c>
      <c r="M71">
        <f>IF(F71="","",IF(N(D71)=0,"cobrada",IF(N(L71)=0,"al corriente",IF(L71&lt;=30,"1 a 30",IF(L71&lt;=60,"31 a 60",IF(L71&lt;=90,"61 a 90","más de 90"))))))</f>
        <v/>
      </c>
    </row>
    <row r="72">
      <c r="D72" s="3">
        <f>IF(F72="","",MAX(0,N(J72)-N(K72)))</f>
        <v/>
      </c>
      <c r="G72" s="4" t="n"/>
      <c r="I72" s="4">
        <f>IF(OR(G72="",H72=""),"",G72+H72)</f>
        <v/>
      </c>
      <c r="J72" s="3" t="n"/>
      <c r="K72" s="3">
        <f>IF(F72="","",SUMIF(Cobros!$B$2:$B$3000,F72,Cobros!$C$2:$C$3000))</f>
        <v/>
      </c>
      <c r="L72">
        <f>IF(OR(F72="",N(D72)=0,I72=""),"",MAX(0,TODAY()-I72))</f>
        <v/>
      </c>
      <c r="M72">
        <f>IF(F72="","",IF(N(D72)=0,"cobrada",IF(N(L72)=0,"al corriente",IF(L72&lt;=30,"1 a 30",IF(L72&lt;=60,"31 a 60",IF(L72&lt;=90,"61 a 90","más de 90"))))))</f>
        <v/>
      </c>
    </row>
    <row r="73">
      <c r="D73" s="3">
        <f>IF(F73="","",MAX(0,N(J73)-N(K73)))</f>
        <v/>
      </c>
      <c r="G73" s="4" t="n"/>
      <c r="I73" s="4">
        <f>IF(OR(G73="",H73=""),"",G73+H73)</f>
        <v/>
      </c>
      <c r="J73" s="3" t="n"/>
      <c r="K73" s="3">
        <f>IF(F73="","",SUMIF(Cobros!$B$2:$B$3000,F73,Cobros!$C$2:$C$3000))</f>
        <v/>
      </c>
      <c r="L73">
        <f>IF(OR(F73="",N(D73)=0,I73=""),"",MAX(0,TODAY()-I73))</f>
        <v/>
      </c>
      <c r="M73">
        <f>IF(F73="","",IF(N(D73)=0,"cobrada",IF(N(L73)=0,"al corriente",IF(L73&lt;=30,"1 a 30",IF(L73&lt;=60,"31 a 60",IF(L73&lt;=90,"61 a 90","más de 90"))))))</f>
        <v/>
      </c>
    </row>
    <row r="74">
      <c r="D74" s="3">
        <f>IF(F74="","",MAX(0,N(J74)-N(K74)))</f>
        <v/>
      </c>
      <c r="G74" s="4" t="n"/>
      <c r="I74" s="4">
        <f>IF(OR(G74="",H74=""),"",G74+H74)</f>
        <v/>
      </c>
      <c r="J74" s="3" t="n"/>
      <c r="K74" s="3">
        <f>IF(F74="","",SUMIF(Cobros!$B$2:$B$3000,F74,Cobros!$C$2:$C$3000))</f>
        <v/>
      </c>
      <c r="L74">
        <f>IF(OR(F74="",N(D74)=0,I74=""),"",MAX(0,TODAY()-I74))</f>
        <v/>
      </c>
      <c r="M74">
        <f>IF(F74="","",IF(N(D74)=0,"cobrada",IF(N(L74)=0,"al corriente",IF(L74&lt;=30,"1 a 30",IF(L74&lt;=60,"31 a 60",IF(L74&lt;=90,"61 a 90","más de 90"))))))</f>
        <v/>
      </c>
    </row>
    <row r="75">
      <c r="D75" s="3">
        <f>IF(F75="","",MAX(0,N(J75)-N(K75)))</f>
        <v/>
      </c>
      <c r="G75" s="4" t="n"/>
      <c r="I75" s="4">
        <f>IF(OR(G75="",H75=""),"",G75+H75)</f>
        <v/>
      </c>
      <c r="J75" s="3" t="n"/>
      <c r="K75" s="3">
        <f>IF(F75="","",SUMIF(Cobros!$B$2:$B$3000,F75,Cobros!$C$2:$C$3000))</f>
        <v/>
      </c>
      <c r="L75">
        <f>IF(OR(F75="",N(D75)=0,I75=""),"",MAX(0,TODAY()-I75))</f>
        <v/>
      </c>
      <c r="M75">
        <f>IF(F75="","",IF(N(D75)=0,"cobrada",IF(N(L75)=0,"al corriente",IF(L75&lt;=30,"1 a 30",IF(L75&lt;=60,"31 a 60",IF(L75&lt;=90,"61 a 90","más de 90"))))))</f>
        <v/>
      </c>
    </row>
    <row r="76">
      <c r="D76" s="3">
        <f>IF(F76="","",MAX(0,N(J76)-N(K76)))</f>
        <v/>
      </c>
      <c r="G76" s="4" t="n"/>
      <c r="I76" s="4">
        <f>IF(OR(G76="",H76=""),"",G76+H76)</f>
        <v/>
      </c>
      <c r="J76" s="3" t="n"/>
      <c r="K76" s="3">
        <f>IF(F76="","",SUMIF(Cobros!$B$2:$B$3000,F76,Cobros!$C$2:$C$3000))</f>
        <v/>
      </c>
      <c r="L76">
        <f>IF(OR(F76="",N(D76)=0,I76=""),"",MAX(0,TODAY()-I76))</f>
        <v/>
      </c>
      <c r="M76">
        <f>IF(F76="","",IF(N(D76)=0,"cobrada",IF(N(L76)=0,"al corriente",IF(L76&lt;=30,"1 a 30",IF(L76&lt;=60,"31 a 60",IF(L76&lt;=90,"61 a 90","más de 90"))))))</f>
        <v/>
      </c>
    </row>
    <row r="77">
      <c r="D77" s="3">
        <f>IF(F77="","",MAX(0,N(J77)-N(K77)))</f>
        <v/>
      </c>
      <c r="G77" s="4" t="n"/>
      <c r="I77" s="4">
        <f>IF(OR(G77="",H77=""),"",G77+H77)</f>
        <v/>
      </c>
      <c r="J77" s="3" t="n"/>
      <c r="K77" s="3">
        <f>IF(F77="","",SUMIF(Cobros!$B$2:$B$3000,F77,Cobros!$C$2:$C$3000))</f>
        <v/>
      </c>
      <c r="L77">
        <f>IF(OR(F77="",N(D77)=0,I77=""),"",MAX(0,TODAY()-I77))</f>
        <v/>
      </c>
      <c r="M77">
        <f>IF(F77="","",IF(N(D77)=0,"cobrada",IF(N(L77)=0,"al corriente",IF(L77&lt;=30,"1 a 30",IF(L77&lt;=60,"31 a 60",IF(L77&lt;=90,"61 a 90","más de 90"))))))</f>
        <v/>
      </c>
    </row>
    <row r="78">
      <c r="D78" s="3">
        <f>IF(F78="","",MAX(0,N(J78)-N(K78)))</f>
        <v/>
      </c>
      <c r="G78" s="4" t="n"/>
      <c r="I78" s="4">
        <f>IF(OR(G78="",H78=""),"",G78+H78)</f>
        <v/>
      </c>
      <c r="J78" s="3" t="n"/>
      <c r="K78" s="3">
        <f>IF(F78="","",SUMIF(Cobros!$B$2:$B$3000,F78,Cobros!$C$2:$C$3000))</f>
        <v/>
      </c>
      <c r="L78">
        <f>IF(OR(F78="",N(D78)=0,I78=""),"",MAX(0,TODAY()-I78))</f>
        <v/>
      </c>
      <c r="M78">
        <f>IF(F78="","",IF(N(D78)=0,"cobrada",IF(N(L78)=0,"al corriente",IF(L78&lt;=30,"1 a 30",IF(L78&lt;=60,"31 a 60",IF(L78&lt;=90,"61 a 90","más de 90"))))))</f>
        <v/>
      </c>
    </row>
    <row r="79">
      <c r="D79" s="3">
        <f>IF(F79="","",MAX(0,N(J79)-N(K79)))</f>
        <v/>
      </c>
      <c r="G79" s="4" t="n"/>
      <c r="I79" s="4">
        <f>IF(OR(G79="",H79=""),"",G79+H79)</f>
        <v/>
      </c>
      <c r="J79" s="3" t="n"/>
      <c r="K79" s="3">
        <f>IF(F79="","",SUMIF(Cobros!$B$2:$B$3000,F79,Cobros!$C$2:$C$3000))</f>
        <v/>
      </c>
      <c r="L79">
        <f>IF(OR(F79="",N(D79)=0,I79=""),"",MAX(0,TODAY()-I79))</f>
        <v/>
      </c>
      <c r="M79">
        <f>IF(F79="","",IF(N(D79)=0,"cobrada",IF(N(L79)=0,"al corriente",IF(L79&lt;=30,"1 a 30",IF(L79&lt;=60,"31 a 60",IF(L79&lt;=90,"61 a 90","más de 90"))))))</f>
        <v/>
      </c>
    </row>
    <row r="80">
      <c r="D80" s="3">
        <f>IF(F80="","",MAX(0,N(J80)-N(K80)))</f>
        <v/>
      </c>
      <c r="G80" s="4" t="n"/>
      <c r="I80" s="4">
        <f>IF(OR(G80="",H80=""),"",G80+H80)</f>
        <v/>
      </c>
      <c r="J80" s="3" t="n"/>
      <c r="K80" s="3">
        <f>IF(F80="","",SUMIF(Cobros!$B$2:$B$3000,F80,Cobros!$C$2:$C$3000))</f>
        <v/>
      </c>
      <c r="L80">
        <f>IF(OR(F80="",N(D80)=0,I80=""),"",MAX(0,TODAY()-I80))</f>
        <v/>
      </c>
      <c r="M80">
        <f>IF(F80="","",IF(N(D80)=0,"cobrada",IF(N(L80)=0,"al corriente",IF(L80&lt;=30,"1 a 30",IF(L80&lt;=60,"31 a 60",IF(L80&lt;=90,"61 a 90","más de 90"))))))</f>
        <v/>
      </c>
    </row>
    <row r="81">
      <c r="D81" s="3">
        <f>IF(F81="","",MAX(0,N(J81)-N(K81)))</f>
        <v/>
      </c>
      <c r="G81" s="4" t="n"/>
      <c r="I81" s="4">
        <f>IF(OR(G81="",H81=""),"",G81+H81)</f>
        <v/>
      </c>
      <c r="J81" s="3" t="n"/>
      <c r="K81" s="3">
        <f>IF(F81="","",SUMIF(Cobros!$B$2:$B$3000,F81,Cobros!$C$2:$C$3000))</f>
        <v/>
      </c>
      <c r="L81">
        <f>IF(OR(F81="",N(D81)=0,I81=""),"",MAX(0,TODAY()-I81))</f>
        <v/>
      </c>
      <c r="M81">
        <f>IF(F81="","",IF(N(D81)=0,"cobrada",IF(N(L81)=0,"al corriente",IF(L81&lt;=30,"1 a 30",IF(L81&lt;=60,"31 a 60",IF(L81&lt;=90,"61 a 90","más de 90"))))))</f>
        <v/>
      </c>
    </row>
    <row r="82">
      <c r="D82" s="3">
        <f>IF(F82="","",MAX(0,N(J82)-N(K82)))</f>
        <v/>
      </c>
      <c r="G82" s="4" t="n"/>
      <c r="I82" s="4">
        <f>IF(OR(G82="",H82=""),"",G82+H82)</f>
        <v/>
      </c>
      <c r="J82" s="3" t="n"/>
      <c r="K82" s="3">
        <f>IF(F82="","",SUMIF(Cobros!$B$2:$B$3000,F82,Cobros!$C$2:$C$3000))</f>
        <v/>
      </c>
      <c r="L82">
        <f>IF(OR(F82="",N(D82)=0,I82=""),"",MAX(0,TODAY()-I82))</f>
        <v/>
      </c>
      <c r="M82">
        <f>IF(F82="","",IF(N(D82)=0,"cobrada",IF(N(L82)=0,"al corriente",IF(L82&lt;=30,"1 a 30",IF(L82&lt;=60,"31 a 60",IF(L82&lt;=90,"61 a 90","más de 90"))))))</f>
        <v/>
      </c>
    </row>
    <row r="83">
      <c r="D83" s="3">
        <f>IF(F83="","",MAX(0,N(J83)-N(K83)))</f>
        <v/>
      </c>
      <c r="G83" s="4" t="n"/>
      <c r="I83" s="4">
        <f>IF(OR(G83="",H83=""),"",G83+H83)</f>
        <v/>
      </c>
      <c r="J83" s="3" t="n"/>
      <c r="K83" s="3">
        <f>IF(F83="","",SUMIF(Cobros!$B$2:$B$3000,F83,Cobros!$C$2:$C$3000))</f>
        <v/>
      </c>
      <c r="L83">
        <f>IF(OR(F83="",N(D83)=0,I83=""),"",MAX(0,TODAY()-I83))</f>
        <v/>
      </c>
      <c r="M83">
        <f>IF(F83="","",IF(N(D83)=0,"cobrada",IF(N(L83)=0,"al corriente",IF(L83&lt;=30,"1 a 30",IF(L83&lt;=60,"31 a 60",IF(L83&lt;=90,"61 a 90","más de 90"))))))</f>
        <v/>
      </c>
    </row>
    <row r="84">
      <c r="D84" s="3">
        <f>IF(F84="","",MAX(0,N(J84)-N(K84)))</f>
        <v/>
      </c>
      <c r="G84" s="4" t="n"/>
      <c r="I84" s="4">
        <f>IF(OR(G84="",H84=""),"",G84+H84)</f>
        <v/>
      </c>
      <c r="J84" s="3" t="n"/>
      <c r="K84" s="3">
        <f>IF(F84="","",SUMIF(Cobros!$B$2:$B$3000,F84,Cobros!$C$2:$C$3000))</f>
        <v/>
      </c>
      <c r="L84">
        <f>IF(OR(F84="",N(D84)=0,I84=""),"",MAX(0,TODAY()-I84))</f>
        <v/>
      </c>
      <c r="M84">
        <f>IF(F84="","",IF(N(D84)=0,"cobrada",IF(N(L84)=0,"al corriente",IF(L84&lt;=30,"1 a 30",IF(L84&lt;=60,"31 a 60",IF(L84&lt;=90,"61 a 90","más de 90"))))))</f>
        <v/>
      </c>
    </row>
    <row r="85">
      <c r="D85" s="3">
        <f>IF(F85="","",MAX(0,N(J85)-N(K85)))</f>
        <v/>
      </c>
      <c r="G85" s="4" t="n"/>
      <c r="I85" s="4">
        <f>IF(OR(G85="",H85=""),"",G85+H85)</f>
        <v/>
      </c>
      <c r="J85" s="3" t="n"/>
      <c r="K85" s="3">
        <f>IF(F85="","",SUMIF(Cobros!$B$2:$B$3000,F85,Cobros!$C$2:$C$3000))</f>
        <v/>
      </c>
      <c r="L85">
        <f>IF(OR(F85="",N(D85)=0,I85=""),"",MAX(0,TODAY()-I85))</f>
        <v/>
      </c>
      <c r="M85">
        <f>IF(F85="","",IF(N(D85)=0,"cobrada",IF(N(L85)=0,"al corriente",IF(L85&lt;=30,"1 a 30",IF(L85&lt;=60,"31 a 60",IF(L85&lt;=90,"61 a 90","más de 90"))))))</f>
        <v/>
      </c>
    </row>
    <row r="86">
      <c r="D86" s="3">
        <f>IF(F86="","",MAX(0,N(J86)-N(K86)))</f>
        <v/>
      </c>
      <c r="G86" s="4" t="n"/>
      <c r="I86" s="4">
        <f>IF(OR(G86="",H86=""),"",G86+H86)</f>
        <v/>
      </c>
      <c r="J86" s="3" t="n"/>
      <c r="K86" s="3">
        <f>IF(F86="","",SUMIF(Cobros!$B$2:$B$3000,F86,Cobros!$C$2:$C$3000))</f>
        <v/>
      </c>
      <c r="L86">
        <f>IF(OR(F86="",N(D86)=0,I86=""),"",MAX(0,TODAY()-I86))</f>
        <v/>
      </c>
      <c r="M86">
        <f>IF(F86="","",IF(N(D86)=0,"cobrada",IF(N(L86)=0,"al corriente",IF(L86&lt;=30,"1 a 30",IF(L86&lt;=60,"31 a 60",IF(L86&lt;=90,"61 a 90","más de 90"))))))</f>
        <v/>
      </c>
    </row>
    <row r="87">
      <c r="D87" s="3">
        <f>IF(F87="","",MAX(0,N(J87)-N(K87)))</f>
        <v/>
      </c>
      <c r="G87" s="4" t="n"/>
      <c r="I87" s="4">
        <f>IF(OR(G87="",H87=""),"",G87+H87)</f>
        <v/>
      </c>
      <c r="J87" s="3" t="n"/>
      <c r="K87" s="3">
        <f>IF(F87="","",SUMIF(Cobros!$B$2:$B$3000,F87,Cobros!$C$2:$C$3000))</f>
        <v/>
      </c>
      <c r="L87">
        <f>IF(OR(F87="",N(D87)=0,I87=""),"",MAX(0,TODAY()-I87))</f>
        <v/>
      </c>
      <c r="M87">
        <f>IF(F87="","",IF(N(D87)=0,"cobrada",IF(N(L87)=0,"al corriente",IF(L87&lt;=30,"1 a 30",IF(L87&lt;=60,"31 a 60",IF(L87&lt;=90,"61 a 90","más de 90"))))))</f>
        <v/>
      </c>
    </row>
    <row r="88">
      <c r="D88" s="3">
        <f>IF(F88="","",MAX(0,N(J88)-N(K88)))</f>
        <v/>
      </c>
      <c r="G88" s="4" t="n"/>
      <c r="I88" s="4">
        <f>IF(OR(G88="",H88=""),"",G88+H88)</f>
        <v/>
      </c>
      <c r="J88" s="3" t="n"/>
      <c r="K88" s="3">
        <f>IF(F88="","",SUMIF(Cobros!$B$2:$B$3000,F88,Cobros!$C$2:$C$3000))</f>
        <v/>
      </c>
      <c r="L88">
        <f>IF(OR(F88="",N(D88)=0,I88=""),"",MAX(0,TODAY()-I88))</f>
        <v/>
      </c>
      <c r="M88">
        <f>IF(F88="","",IF(N(D88)=0,"cobrada",IF(N(L88)=0,"al corriente",IF(L88&lt;=30,"1 a 30",IF(L88&lt;=60,"31 a 60",IF(L88&lt;=90,"61 a 90","más de 90"))))))</f>
        <v/>
      </c>
    </row>
    <row r="89">
      <c r="D89" s="3">
        <f>IF(F89="","",MAX(0,N(J89)-N(K89)))</f>
        <v/>
      </c>
      <c r="G89" s="4" t="n"/>
      <c r="I89" s="4">
        <f>IF(OR(G89="",H89=""),"",G89+H89)</f>
        <v/>
      </c>
      <c r="J89" s="3" t="n"/>
      <c r="K89" s="3">
        <f>IF(F89="","",SUMIF(Cobros!$B$2:$B$3000,F89,Cobros!$C$2:$C$3000))</f>
        <v/>
      </c>
      <c r="L89">
        <f>IF(OR(F89="",N(D89)=0,I89=""),"",MAX(0,TODAY()-I89))</f>
        <v/>
      </c>
      <c r="M89">
        <f>IF(F89="","",IF(N(D89)=0,"cobrada",IF(N(L89)=0,"al corriente",IF(L89&lt;=30,"1 a 30",IF(L89&lt;=60,"31 a 60",IF(L89&lt;=90,"61 a 90","más de 90"))))))</f>
        <v/>
      </c>
    </row>
    <row r="90">
      <c r="D90" s="3">
        <f>IF(F90="","",MAX(0,N(J90)-N(K90)))</f>
        <v/>
      </c>
      <c r="G90" s="4" t="n"/>
      <c r="I90" s="4">
        <f>IF(OR(G90="",H90=""),"",G90+H90)</f>
        <v/>
      </c>
      <c r="J90" s="3" t="n"/>
      <c r="K90" s="3">
        <f>IF(F90="","",SUMIF(Cobros!$B$2:$B$3000,F90,Cobros!$C$2:$C$3000))</f>
        <v/>
      </c>
      <c r="L90">
        <f>IF(OR(F90="",N(D90)=0,I90=""),"",MAX(0,TODAY()-I90))</f>
        <v/>
      </c>
      <c r="M90">
        <f>IF(F90="","",IF(N(D90)=0,"cobrada",IF(N(L90)=0,"al corriente",IF(L90&lt;=30,"1 a 30",IF(L90&lt;=60,"31 a 60",IF(L90&lt;=90,"61 a 90","más de 90"))))))</f>
        <v/>
      </c>
    </row>
    <row r="91">
      <c r="D91" s="3">
        <f>IF(F91="","",MAX(0,N(J91)-N(K91)))</f>
        <v/>
      </c>
      <c r="G91" s="4" t="n"/>
      <c r="I91" s="4">
        <f>IF(OR(G91="",H91=""),"",G91+H91)</f>
        <v/>
      </c>
      <c r="J91" s="3" t="n"/>
      <c r="K91" s="3">
        <f>IF(F91="","",SUMIF(Cobros!$B$2:$B$3000,F91,Cobros!$C$2:$C$3000))</f>
        <v/>
      </c>
      <c r="L91">
        <f>IF(OR(F91="",N(D91)=0,I91=""),"",MAX(0,TODAY()-I91))</f>
        <v/>
      </c>
      <c r="M91">
        <f>IF(F91="","",IF(N(D91)=0,"cobrada",IF(N(L91)=0,"al corriente",IF(L91&lt;=30,"1 a 30",IF(L91&lt;=60,"31 a 60",IF(L91&lt;=90,"61 a 90","más de 90"))))))</f>
        <v/>
      </c>
    </row>
    <row r="92">
      <c r="D92" s="3">
        <f>IF(F92="","",MAX(0,N(J92)-N(K92)))</f>
        <v/>
      </c>
      <c r="G92" s="4" t="n"/>
      <c r="I92" s="4">
        <f>IF(OR(G92="",H92=""),"",G92+H92)</f>
        <v/>
      </c>
      <c r="J92" s="3" t="n"/>
      <c r="K92" s="3">
        <f>IF(F92="","",SUMIF(Cobros!$B$2:$B$3000,F92,Cobros!$C$2:$C$3000))</f>
        <v/>
      </c>
      <c r="L92">
        <f>IF(OR(F92="",N(D92)=0,I92=""),"",MAX(0,TODAY()-I92))</f>
        <v/>
      </c>
      <c r="M92">
        <f>IF(F92="","",IF(N(D92)=0,"cobrada",IF(N(L92)=0,"al corriente",IF(L92&lt;=30,"1 a 30",IF(L92&lt;=60,"31 a 60",IF(L92&lt;=90,"61 a 90","más de 90"))))))</f>
        <v/>
      </c>
    </row>
    <row r="93">
      <c r="D93" s="3">
        <f>IF(F93="","",MAX(0,N(J93)-N(K93)))</f>
        <v/>
      </c>
      <c r="G93" s="4" t="n"/>
      <c r="I93" s="4">
        <f>IF(OR(G93="",H93=""),"",G93+H93)</f>
        <v/>
      </c>
      <c r="J93" s="3" t="n"/>
      <c r="K93" s="3">
        <f>IF(F93="","",SUMIF(Cobros!$B$2:$B$3000,F93,Cobros!$C$2:$C$3000))</f>
        <v/>
      </c>
      <c r="L93">
        <f>IF(OR(F93="",N(D93)=0,I93=""),"",MAX(0,TODAY()-I93))</f>
        <v/>
      </c>
      <c r="M93">
        <f>IF(F93="","",IF(N(D93)=0,"cobrada",IF(N(L93)=0,"al corriente",IF(L93&lt;=30,"1 a 30",IF(L93&lt;=60,"31 a 60",IF(L93&lt;=90,"61 a 90","más de 90"))))))</f>
        <v/>
      </c>
    </row>
    <row r="94">
      <c r="D94" s="3">
        <f>IF(F94="","",MAX(0,N(J94)-N(K94)))</f>
        <v/>
      </c>
      <c r="G94" s="4" t="n"/>
      <c r="I94" s="4">
        <f>IF(OR(G94="",H94=""),"",G94+H94)</f>
        <v/>
      </c>
      <c r="J94" s="3" t="n"/>
      <c r="K94" s="3">
        <f>IF(F94="","",SUMIF(Cobros!$B$2:$B$3000,F94,Cobros!$C$2:$C$3000))</f>
        <v/>
      </c>
      <c r="L94">
        <f>IF(OR(F94="",N(D94)=0,I94=""),"",MAX(0,TODAY()-I94))</f>
        <v/>
      </c>
      <c r="M94">
        <f>IF(F94="","",IF(N(D94)=0,"cobrada",IF(N(L94)=0,"al corriente",IF(L94&lt;=30,"1 a 30",IF(L94&lt;=60,"31 a 60",IF(L94&lt;=90,"61 a 90","más de 90"))))))</f>
        <v/>
      </c>
    </row>
    <row r="95">
      <c r="D95" s="3">
        <f>IF(F95="","",MAX(0,N(J95)-N(K95)))</f>
        <v/>
      </c>
      <c r="G95" s="4" t="n"/>
      <c r="I95" s="4">
        <f>IF(OR(G95="",H95=""),"",G95+H95)</f>
        <v/>
      </c>
      <c r="J95" s="3" t="n"/>
      <c r="K95" s="3">
        <f>IF(F95="","",SUMIF(Cobros!$B$2:$B$3000,F95,Cobros!$C$2:$C$3000))</f>
        <v/>
      </c>
      <c r="L95">
        <f>IF(OR(F95="",N(D95)=0,I95=""),"",MAX(0,TODAY()-I95))</f>
        <v/>
      </c>
      <c r="M95">
        <f>IF(F95="","",IF(N(D95)=0,"cobrada",IF(N(L95)=0,"al corriente",IF(L95&lt;=30,"1 a 30",IF(L95&lt;=60,"31 a 60",IF(L95&lt;=90,"61 a 90","más de 90"))))))</f>
        <v/>
      </c>
    </row>
    <row r="96">
      <c r="D96" s="3">
        <f>IF(F96="","",MAX(0,N(J96)-N(K96)))</f>
        <v/>
      </c>
      <c r="G96" s="4" t="n"/>
      <c r="I96" s="4">
        <f>IF(OR(G96="",H96=""),"",G96+H96)</f>
        <v/>
      </c>
      <c r="J96" s="3" t="n"/>
      <c r="K96" s="3">
        <f>IF(F96="","",SUMIF(Cobros!$B$2:$B$3000,F96,Cobros!$C$2:$C$3000))</f>
        <v/>
      </c>
      <c r="L96">
        <f>IF(OR(F96="",N(D96)=0,I96=""),"",MAX(0,TODAY()-I96))</f>
        <v/>
      </c>
      <c r="M96">
        <f>IF(F96="","",IF(N(D96)=0,"cobrada",IF(N(L96)=0,"al corriente",IF(L96&lt;=30,"1 a 30",IF(L96&lt;=60,"31 a 60",IF(L96&lt;=90,"61 a 90","más de 90"))))))</f>
        <v/>
      </c>
    </row>
    <row r="97">
      <c r="D97" s="3">
        <f>IF(F97="","",MAX(0,N(J97)-N(K97)))</f>
        <v/>
      </c>
      <c r="G97" s="4" t="n"/>
      <c r="I97" s="4">
        <f>IF(OR(G97="",H97=""),"",G97+H97)</f>
        <v/>
      </c>
      <c r="J97" s="3" t="n"/>
      <c r="K97" s="3">
        <f>IF(F97="","",SUMIF(Cobros!$B$2:$B$3000,F97,Cobros!$C$2:$C$3000))</f>
        <v/>
      </c>
      <c r="L97">
        <f>IF(OR(F97="",N(D97)=0,I97=""),"",MAX(0,TODAY()-I97))</f>
        <v/>
      </c>
      <c r="M97">
        <f>IF(F97="","",IF(N(D97)=0,"cobrada",IF(N(L97)=0,"al corriente",IF(L97&lt;=30,"1 a 30",IF(L97&lt;=60,"31 a 60",IF(L97&lt;=90,"61 a 90","más de 90"))))))</f>
        <v/>
      </c>
    </row>
    <row r="98">
      <c r="D98" s="3">
        <f>IF(F98="","",MAX(0,N(J98)-N(K98)))</f>
        <v/>
      </c>
      <c r="G98" s="4" t="n"/>
      <c r="I98" s="4">
        <f>IF(OR(G98="",H98=""),"",G98+H98)</f>
        <v/>
      </c>
      <c r="J98" s="3" t="n"/>
      <c r="K98" s="3">
        <f>IF(F98="","",SUMIF(Cobros!$B$2:$B$3000,F98,Cobros!$C$2:$C$3000))</f>
        <v/>
      </c>
      <c r="L98">
        <f>IF(OR(F98="",N(D98)=0,I98=""),"",MAX(0,TODAY()-I98))</f>
        <v/>
      </c>
      <c r="M98">
        <f>IF(F98="","",IF(N(D98)=0,"cobrada",IF(N(L98)=0,"al corriente",IF(L98&lt;=30,"1 a 30",IF(L98&lt;=60,"31 a 60",IF(L98&lt;=90,"61 a 90","más de 90"))))))</f>
        <v/>
      </c>
    </row>
    <row r="99">
      <c r="D99" s="3">
        <f>IF(F99="","",MAX(0,N(J99)-N(K99)))</f>
        <v/>
      </c>
      <c r="G99" s="4" t="n"/>
      <c r="I99" s="4">
        <f>IF(OR(G99="",H99=""),"",G99+H99)</f>
        <v/>
      </c>
      <c r="J99" s="3" t="n"/>
      <c r="K99" s="3">
        <f>IF(F99="","",SUMIF(Cobros!$B$2:$B$3000,F99,Cobros!$C$2:$C$3000))</f>
        <v/>
      </c>
      <c r="L99">
        <f>IF(OR(F99="",N(D99)=0,I99=""),"",MAX(0,TODAY()-I99))</f>
        <v/>
      </c>
      <c r="M99">
        <f>IF(F99="","",IF(N(D99)=0,"cobrada",IF(N(L99)=0,"al corriente",IF(L99&lt;=30,"1 a 30",IF(L99&lt;=60,"31 a 60",IF(L99&lt;=90,"61 a 90","más de 90"))))))</f>
        <v/>
      </c>
    </row>
    <row r="100">
      <c r="D100" s="3">
        <f>IF(F100="","",MAX(0,N(J100)-N(K100)))</f>
        <v/>
      </c>
      <c r="G100" s="4" t="n"/>
      <c r="I100" s="4">
        <f>IF(OR(G100="",H100=""),"",G100+H100)</f>
        <v/>
      </c>
      <c r="J100" s="3" t="n"/>
      <c r="K100" s="3">
        <f>IF(F100="","",SUMIF(Cobros!$B$2:$B$3000,F100,Cobros!$C$2:$C$3000))</f>
        <v/>
      </c>
      <c r="L100">
        <f>IF(OR(F100="",N(D100)=0,I100=""),"",MAX(0,TODAY()-I100))</f>
        <v/>
      </c>
      <c r="M100">
        <f>IF(F100="","",IF(N(D100)=0,"cobrada",IF(N(L100)=0,"al corriente",IF(L100&lt;=30,"1 a 30",IF(L100&lt;=60,"31 a 60",IF(L100&lt;=90,"61 a 90","más de 90"))))))</f>
        <v/>
      </c>
    </row>
    <row r="101">
      <c r="D101" s="3">
        <f>IF(F101="","",MAX(0,N(J101)-N(K101)))</f>
        <v/>
      </c>
      <c r="G101" s="4" t="n"/>
      <c r="I101" s="4">
        <f>IF(OR(G101="",H101=""),"",G101+H101)</f>
        <v/>
      </c>
      <c r="J101" s="3" t="n"/>
      <c r="K101" s="3">
        <f>IF(F101="","",SUMIF(Cobros!$B$2:$B$3000,F101,Cobros!$C$2:$C$3000))</f>
        <v/>
      </c>
      <c r="L101">
        <f>IF(OR(F101="",N(D101)=0,I101=""),"",MAX(0,TODAY()-I101))</f>
        <v/>
      </c>
      <c r="M101">
        <f>IF(F101="","",IF(N(D101)=0,"cobrada",IF(N(L101)=0,"al corriente",IF(L101&lt;=30,"1 a 30",IF(L101&lt;=60,"31 a 60",IF(L101&lt;=90,"61 a 90","más de 90"))))))</f>
        <v/>
      </c>
    </row>
    <row r="102">
      <c r="D102" s="3">
        <f>IF(F102="","",MAX(0,N(J102)-N(K102)))</f>
        <v/>
      </c>
      <c r="G102" s="4" t="n"/>
      <c r="I102" s="4">
        <f>IF(OR(G102="",H102=""),"",G102+H102)</f>
        <v/>
      </c>
      <c r="J102" s="3" t="n"/>
      <c r="K102" s="3">
        <f>IF(F102="","",SUMIF(Cobros!$B$2:$B$3000,F102,Cobros!$C$2:$C$3000))</f>
        <v/>
      </c>
      <c r="L102">
        <f>IF(OR(F102="",N(D102)=0,I102=""),"",MAX(0,TODAY()-I102))</f>
        <v/>
      </c>
      <c r="M102">
        <f>IF(F102="","",IF(N(D102)=0,"cobrada",IF(N(L102)=0,"al corriente",IF(L102&lt;=30,"1 a 30",IF(L102&lt;=60,"31 a 60",IF(L102&lt;=90,"61 a 90","más de 90"))))))</f>
        <v/>
      </c>
    </row>
    <row r="103">
      <c r="D103" s="3">
        <f>IF(F103="","",MAX(0,N(J103)-N(K103)))</f>
        <v/>
      </c>
      <c r="G103" s="4" t="n"/>
      <c r="I103" s="4">
        <f>IF(OR(G103="",H103=""),"",G103+H103)</f>
        <v/>
      </c>
      <c r="J103" s="3" t="n"/>
      <c r="K103" s="3">
        <f>IF(F103="","",SUMIF(Cobros!$B$2:$B$3000,F103,Cobros!$C$2:$C$3000))</f>
        <v/>
      </c>
      <c r="L103">
        <f>IF(OR(F103="",N(D103)=0,I103=""),"",MAX(0,TODAY()-I103))</f>
        <v/>
      </c>
      <c r="M103">
        <f>IF(F103="","",IF(N(D103)=0,"cobrada",IF(N(L103)=0,"al corriente",IF(L103&lt;=30,"1 a 30",IF(L103&lt;=60,"31 a 60",IF(L103&lt;=90,"61 a 90","más de 90"))))))</f>
        <v/>
      </c>
    </row>
    <row r="104">
      <c r="D104" s="3">
        <f>IF(F104="","",MAX(0,N(J104)-N(K104)))</f>
        <v/>
      </c>
      <c r="G104" s="4" t="n"/>
      <c r="I104" s="4">
        <f>IF(OR(G104="",H104=""),"",G104+H104)</f>
        <v/>
      </c>
      <c r="J104" s="3" t="n"/>
      <c r="K104" s="3">
        <f>IF(F104="","",SUMIF(Cobros!$B$2:$B$3000,F104,Cobros!$C$2:$C$3000))</f>
        <v/>
      </c>
      <c r="L104">
        <f>IF(OR(F104="",N(D104)=0,I104=""),"",MAX(0,TODAY()-I104))</f>
        <v/>
      </c>
      <c r="M104">
        <f>IF(F104="","",IF(N(D104)=0,"cobrada",IF(N(L104)=0,"al corriente",IF(L104&lt;=30,"1 a 30",IF(L104&lt;=60,"31 a 60",IF(L104&lt;=90,"61 a 90","más de 90"))))))</f>
        <v/>
      </c>
    </row>
    <row r="105">
      <c r="D105" s="3">
        <f>IF(F105="","",MAX(0,N(J105)-N(K105)))</f>
        <v/>
      </c>
      <c r="G105" s="4" t="n"/>
      <c r="I105" s="4">
        <f>IF(OR(G105="",H105=""),"",G105+H105)</f>
        <v/>
      </c>
      <c r="J105" s="3" t="n"/>
      <c r="K105" s="3">
        <f>IF(F105="","",SUMIF(Cobros!$B$2:$B$3000,F105,Cobros!$C$2:$C$3000))</f>
        <v/>
      </c>
      <c r="L105">
        <f>IF(OR(F105="",N(D105)=0,I105=""),"",MAX(0,TODAY()-I105))</f>
        <v/>
      </c>
      <c r="M105">
        <f>IF(F105="","",IF(N(D105)=0,"cobrada",IF(N(L105)=0,"al corriente",IF(L105&lt;=30,"1 a 30",IF(L105&lt;=60,"31 a 60",IF(L105&lt;=90,"61 a 90","más de 90"))))))</f>
        <v/>
      </c>
    </row>
    <row r="106">
      <c r="D106" s="3">
        <f>IF(F106="","",MAX(0,N(J106)-N(K106)))</f>
        <v/>
      </c>
      <c r="G106" s="4" t="n"/>
      <c r="I106" s="4">
        <f>IF(OR(G106="",H106=""),"",G106+H106)</f>
        <v/>
      </c>
      <c r="J106" s="3" t="n"/>
      <c r="K106" s="3">
        <f>IF(F106="","",SUMIF(Cobros!$B$2:$B$3000,F106,Cobros!$C$2:$C$3000))</f>
        <v/>
      </c>
      <c r="L106">
        <f>IF(OR(F106="",N(D106)=0,I106=""),"",MAX(0,TODAY()-I106))</f>
        <v/>
      </c>
      <c r="M106">
        <f>IF(F106="","",IF(N(D106)=0,"cobrada",IF(N(L106)=0,"al corriente",IF(L106&lt;=30,"1 a 30",IF(L106&lt;=60,"31 a 60",IF(L106&lt;=90,"61 a 90","más de 90"))))))</f>
        <v/>
      </c>
    </row>
    <row r="107">
      <c r="D107" s="3">
        <f>IF(F107="","",MAX(0,N(J107)-N(K107)))</f>
        <v/>
      </c>
      <c r="G107" s="4" t="n"/>
      <c r="I107" s="4">
        <f>IF(OR(G107="",H107=""),"",G107+H107)</f>
        <v/>
      </c>
      <c r="J107" s="3" t="n"/>
      <c r="K107" s="3">
        <f>IF(F107="","",SUMIF(Cobros!$B$2:$B$3000,F107,Cobros!$C$2:$C$3000))</f>
        <v/>
      </c>
      <c r="L107">
        <f>IF(OR(F107="",N(D107)=0,I107=""),"",MAX(0,TODAY()-I107))</f>
        <v/>
      </c>
      <c r="M107">
        <f>IF(F107="","",IF(N(D107)=0,"cobrada",IF(N(L107)=0,"al corriente",IF(L107&lt;=30,"1 a 30",IF(L107&lt;=60,"31 a 60",IF(L107&lt;=90,"61 a 90","más de 90"))))))</f>
        <v/>
      </c>
    </row>
    <row r="108">
      <c r="D108" s="3">
        <f>IF(F108="","",MAX(0,N(J108)-N(K108)))</f>
        <v/>
      </c>
      <c r="G108" s="4" t="n"/>
      <c r="I108" s="4">
        <f>IF(OR(G108="",H108=""),"",G108+H108)</f>
        <v/>
      </c>
      <c r="J108" s="3" t="n"/>
      <c r="K108" s="3">
        <f>IF(F108="","",SUMIF(Cobros!$B$2:$B$3000,F108,Cobros!$C$2:$C$3000))</f>
        <v/>
      </c>
      <c r="L108">
        <f>IF(OR(F108="",N(D108)=0,I108=""),"",MAX(0,TODAY()-I108))</f>
        <v/>
      </c>
      <c r="M108">
        <f>IF(F108="","",IF(N(D108)=0,"cobrada",IF(N(L108)=0,"al corriente",IF(L108&lt;=30,"1 a 30",IF(L108&lt;=60,"31 a 60",IF(L108&lt;=90,"61 a 90","más de 90"))))))</f>
        <v/>
      </c>
    </row>
    <row r="109">
      <c r="D109" s="3">
        <f>IF(F109="","",MAX(0,N(J109)-N(K109)))</f>
        <v/>
      </c>
      <c r="G109" s="4" t="n"/>
      <c r="I109" s="4">
        <f>IF(OR(G109="",H109=""),"",G109+H109)</f>
        <v/>
      </c>
      <c r="J109" s="3" t="n"/>
      <c r="K109" s="3">
        <f>IF(F109="","",SUMIF(Cobros!$B$2:$B$3000,F109,Cobros!$C$2:$C$3000))</f>
        <v/>
      </c>
      <c r="L109">
        <f>IF(OR(F109="",N(D109)=0,I109=""),"",MAX(0,TODAY()-I109))</f>
        <v/>
      </c>
      <c r="M109">
        <f>IF(F109="","",IF(N(D109)=0,"cobrada",IF(N(L109)=0,"al corriente",IF(L109&lt;=30,"1 a 30",IF(L109&lt;=60,"31 a 60",IF(L109&lt;=90,"61 a 90","más de 90"))))))</f>
        <v/>
      </c>
    </row>
    <row r="110">
      <c r="D110" s="3">
        <f>IF(F110="","",MAX(0,N(J110)-N(K110)))</f>
        <v/>
      </c>
      <c r="G110" s="4" t="n"/>
      <c r="I110" s="4">
        <f>IF(OR(G110="",H110=""),"",G110+H110)</f>
        <v/>
      </c>
      <c r="J110" s="3" t="n"/>
      <c r="K110" s="3">
        <f>IF(F110="","",SUMIF(Cobros!$B$2:$B$3000,F110,Cobros!$C$2:$C$3000))</f>
        <v/>
      </c>
      <c r="L110">
        <f>IF(OR(F110="",N(D110)=0,I110=""),"",MAX(0,TODAY()-I110))</f>
        <v/>
      </c>
      <c r="M110">
        <f>IF(F110="","",IF(N(D110)=0,"cobrada",IF(N(L110)=0,"al corriente",IF(L110&lt;=30,"1 a 30",IF(L110&lt;=60,"31 a 60",IF(L110&lt;=90,"61 a 90","más de 90"))))))</f>
        <v/>
      </c>
    </row>
    <row r="111">
      <c r="D111" s="3">
        <f>IF(F111="","",MAX(0,N(J111)-N(K111)))</f>
        <v/>
      </c>
      <c r="G111" s="4" t="n"/>
      <c r="I111" s="4">
        <f>IF(OR(G111="",H111=""),"",G111+H111)</f>
        <v/>
      </c>
      <c r="J111" s="3" t="n"/>
      <c r="K111" s="3">
        <f>IF(F111="","",SUMIF(Cobros!$B$2:$B$3000,F111,Cobros!$C$2:$C$3000))</f>
        <v/>
      </c>
      <c r="L111">
        <f>IF(OR(F111="",N(D111)=0,I111=""),"",MAX(0,TODAY()-I111))</f>
        <v/>
      </c>
      <c r="M111">
        <f>IF(F111="","",IF(N(D111)=0,"cobrada",IF(N(L111)=0,"al corriente",IF(L111&lt;=30,"1 a 30",IF(L111&lt;=60,"31 a 60",IF(L111&lt;=90,"61 a 90","más de 90"))))))</f>
        <v/>
      </c>
    </row>
    <row r="112">
      <c r="D112" s="3">
        <f>IF(F112="","",MAX(0,N(J112)-N(K112)))</f>
        <v/>
      </c>
      <c r="G112" s="4" t="n"/>
      <c r="I112" s="4">
        <f>IF(OR(G112="",H112=""),"",G112+H112)</f>
        <v/>
      </c>
      <c r="J112" s="3" t="n"/>
      <c r="K112" s="3">
        <f>IF(F112="","",SUMIF(Cobros!$B$2:$B$3000,F112,Cobros!$C$2:$C$3000))</f>
        <v/>
      </c>
      <c r="L112">
        <f>IF(OR(F112="",N(D112)=0,I112=""),"",MAX(0,TODAY()-I112))</f>
        <v/>
      </c>
      <c r="M112">
        <f>IF(F112="","",IF(N(D112)=0,"cobrada",IF(N(L112)=0,"al corriente",IF(L112&lt;=30,"1 a 30",IF(L112&lt;=60,"31 a 60",IF(L112&lt;=90,"61 a 90","más de 90"))))))</f>
        <v/>
      </c>
    </row>
    <row r="113">
      <c r="D113" s="3">
        <f>IF(F113="","",MAX(0,N(J113)-N(K113)))</f>
        <v/>
      </c>
      <c r="G113" s="4" t="n"/>
      <c r="I113" s="4">
        <f>IF(OR(G113="",H113=""),"",G113+H113)</f>
        <v/>
      </c>
      <c r="J113" s="3" t="n"/>
      <c r="K113" s="3">
        <f>IF(F113="","",SUMIF(Cobros!$B$2:$B$3000,F113,Cobros!$C$2:$C$3000))</f>
        <v/>
      </c>
      <c r="L113">
        <f>IF(OR(F113="",N(D113)=0,I113=""),"",MAX(0,TODAY()-I113))</f>
        <v/>
      </c>
      <c r="M113">
        <f>IF(F113="","",IF(N(D113)=0,"cobrada",IF(N(L113)=0,"al corriente",IF(L113&lt;=30,"1 a 30",IF(L113&lt;=60,"31 a 60",IF(L113&lt;=90,"61 a 90","más de 90"))))))</f>
        <v/>
      </c>
    </row>
    <row r="114">
      <c r="D114" s="3">
        <f>IF(F114="","",MAX(0,N(J114)-N(K114)))</f>
        <v/>
      </c>
      <c r="G114" s="4" t="n"/>
      <c r="I114" s="4">
        <f>IF(OR(G114="",H114=""),"",G114+H114)</f>
        <v/>
      </c>
      <c r="J114" s="3" t="n"/>
      <c r="K114" s="3">
        <f>IF(F114="","",SUMIF(Cobros!$B$2:$B$3000,F114,Cobros!$C$2:$C$3000))</f>
        <v/>
      </c>
      <c r="L114">
        <f>IF(OR(F114="",N(D114)=0,I114=""),"",MAX(0,TODAY()-I114))</f>
        <v/>
      </c>
      <c r="M114">
        <f>IF(F114="","",IF(N(D114)=0,"cobrada",IF(N(L114)=0,"al corriente",IF(L114&lt;=30,"1 a 30",IF(L114&lt;=60,"31 a 60",IF(L114&lt;=90,"61 a 90","más de 90"))))))</f>
        <v/>
      </c>
    </row>
    <row r="115">
      <c r="D115" s="3">
        <f>IF(F115="","",MAX(0,N(J115)-N(K115)))</f>
        <v/>
      </c>
      <c r="G115" s="4" t="n"/>
      <c r="I115" s="4">
        <f>IF(OR(G115="",H115=""),"",G115+H115)</f>
        <v/>
      </c>
      <c r="J115" s="3" t="n"/>
      <c r="K115" s="3">
        <f>IF(F115="","",SUMIF(Cobros!$B$2:$B$3000,F115,Cobros!$C$2:$C$3000))</f>
        <v/>
      </c>
      <c r="L115">
        <f>IF(OR(F115="",N(D115)=0,I115=""),"",MAX(0,TODAY()-I115))</f>
        <v/>
      </c>
      <c r="M115">
        <f>IF(F115="","",IF(N(D115)=0,"cobrada",IF(N(L115)=0,"al corriente",IF(L115&lt;=30,"1 a 30",IF(L115&lt;=60,"31 a 60",IF(L115&lt;=90,"61 a 90","más de 90"))))))</f>
        <v/>
      </c>
    </row>
    <row r="116">
      <c r="D116" s="3">
        <f>IF(F116="","",MAX(0,N(J116)-N(K116)))</f>
        <v/>
      </c>
      <c r="G116" s="4" t="n"/>
      <c r="I116" s="4">
        <f>IF(OR(G116="",H116=""),"",G116+H116)</f>
        <v/>
      </c>
      <c r="J116" s="3" t="n"/>
      <c r="K116" s="3">
        <f>IF(F116="","",SUMIF(Cobros!$B$2:$B$3000,F116,Cobros!$C$2:$C$3000))</f>
        <v/>
      </c>
      <c r="L116">
        <f>IF(OR(F116="",N(D116)=0,I116=""),"",MAX(0,TODAY()-I116))</f>
        <v/>
      </c>
      <c r="M116">
        <f>IF(F116="","",IF(N(D116)=0,"cobrada",IF(N(L116)=0,"al corriente",IF(L116&lt;=30,"1 a 30",IF(L116&lt;=60,"31 a 60",IF(L116&lt;=90,"61 a 90","más de 90"))))))</f>
        <v/>
      </c>
    </row>
    <row r="117">
      <c r="D117" s="3">
        <f>IF(F117="","",MAX(0,N(J117)-N(K117)))</f>
        <v/>
      </c>
      <c r="G117" s="4" t="n"/>
      <c r="I117" s="4">
        <f>IF(OR(G117="",H117=""),"",G117+H117)</f>
        <v/>
      </c>
      <c r="J117" s="3" t="n"/>
      <c r="K117" s="3">
        <f>IF(F117="","",SUMIF(Cobros!$B$2:$B$3000,F117,Cobros!$C$2:$C$3000))</f>
        <v/>
      </c>
      <c r="L117">
        <f>IF(OR(F117="",N(D117)=0,I117=""),"",MAX(0,TODAY()-I117))</f>
        <v/>
      </c>
      <c r="M117">
        <f>IF(F117="","",IF(N(D117)=0,"cobrada",IF(N(L117)=0,"al corriente",IF(L117&lt;=30,"1 a 30",IF(L117&lt;=60,"31 a 60",IF(L117&lt;=90,"61 a 90","más de 90"))))))</f>
        <v/>
      </c>
    </row>
    <row r="118">
      <c r="D118" s="3">
        <f>IF(F118="","",MAX(0,N(J118)-N(K118)))</f>
        <v/>
      </c>
      <c r="G118" s="4" t="n"/>
      <c r="I118" s="4">
        <f>IF(OR(G118="",H118=""),"",G118+H118)</f>
        <v/>
      </c>
      <c r="J118" s="3" t="n"/>
      <c r="K118" s="3">
        <f>IF(F118="","",SUMIF(Cobros!$B$2:$B$3000,F118,Cobros!$C$2:$C$3000))</f>
        <v/>
      </c>
      <c r="L118">
        <f>IF(OR(F118="",N(D118)=0,I118=""),"",MAX(0,TODAY()-I118))</f>
        <v/>
      </c>
      <c r="M118">
        <f>IF(F118="","",IF(N(D118)=0,"cobrada",IF(N(L118)=0,"al corriente",IF(L118&lt;=30,"1 a 30",IF(L118&lt;=60,"31 a 60",IF(L118&lt;=90,"61 a 90","más de 90"))))))</f>
        <v/>
      </c>
    </row>
    <row r="119">
      <c r="D119" s="3">
        <f>IF(F119="","",MAX(0,N(J119)-N(K119)))</f>
        <v/>
      </c>
      <c r="G119" s="4" t="n"/>
      <c r="I119" s="4">
        <f>IF(OR(G119="",H119=""),"",G119+H119)</f>
        <v/>
      </c>
      <c r="J119" s="3" t="n"/>
      <c r="K119" s="3">
        <f>IF(F119="","",SUMIF(Cobros!$B$2:$B$3000,F119,Cobros!$C$2:$C$3000))</f>
        <v/>
      </c>
      <c r="L119">
        <f>IF(OR(F119="",N(D119)=0,I119=""),"",MAX(0,TODAY()-I119))</f>
        <v/>
      </c>
      <c r="M119">
        <f>IF(F119="","",IF(N(D119)=0,"cobrada",IF(N(L119)=0,"al corriente",IF(L119&lt;=30,"1 a 30",IF(L119&lt;=60,"31 a 60",IF(L119&lt;=90,"61 a 90","más de 90"))))))</f>
        <v/>
      </c>
    </row>
    <row r="120">
      <c r="D120" s="3">
        <f>IF(F120="","",MAX(0,N(J120)-N(K120)))</f>
        <v/>
      </c>
      <c r="G120" s="4" t="n"/>
      <c r="I120" s="4">
        <f>IF(OR(G120="",H120=""),"",G120+H120)</f>
        <v/>
      </c>
      <c r="J120" s="3" t="n"/>
      <c r="K120" s="3">
        <f>IF(F120="","",SUMIF(Cobros!$B$2:$B$3000,F120,Cobros!$C$2:$C$3000))</f>
        <v/>
      </c>
      <c r="L120">
        <f>IF(OR(F120="",N(D120)=0,I120=""),"",MAX(0,TODAY()-I120))</f>
        <v/>
      </c>
      <c r="M120">
        <f>IF(F120="","",IF(N(D120)=0,"cobrada",IF(N(L120)=0,"al corriente",IF(L120&lt;=30,"1 a 30",IF(L120&lt;=60,"31 a 60",IF(L120&lt;=90,"61 a 90","más de 90"))))))</f>
        <v/>
      </c>
    </row>
    <row r="121">
      <c r="D121" s="3">
        <f>IF(F121="","",MAX(0,N(J121)-N(K121)))</f>
        <v/>
      </c>
      <c r="G121" s="4" t="n"/>
      <c r="I121" s="4">
        <f>IF(OR(G121="",H121=""),"",G121+H121)</f>
        <v/>
      </c>
      <c r="J121" s="3" t="n"/>
      <c r="K121" s="3">
        <f>IF(F121="","",SUMIF(Cobros!$B$2:$B$3000,F121,Cobros!$C$2:$C$3000))</f>
        <v/>
      </c>
      <c r="L121">
        <f>IF(OR(F121="",N(D121)=0,I121=""),"",MAX(0,TODAY()-I121))</f>
        <v/>
      </c>
      <c r="M121">
        <f>IF(F121="","",IF(N(D121)=0,"cobrada",IF(N(L121)=0,"al corriente",IF(L121&lt;=30,"1 a 30",IF(L121&lt;=60,"31 a 60",IF(L121&lt;=90,"61 a 90","más de 90"))))))</f>
        <v/>
      </c>
    </row>
    <row r="122">
      <c r="D122" s="3">
        <f>IF(F122="","",MAX(0,N(J122)-N(K122)))</f>
        <v/>
      </c>
      <c r="G122" s="4" t="n"/>
      <c r="I122" s="4">
        <f>IF(OR(G122="",H122=""),"",G122+H122)</f>
        <v/>
      </c>
      <c r="J122" s="3" t="n"/>
      <c r="K122" s="3">
        <f>IF(F122="","",SUMIF(Cobros!$B$2:$B$3000,F122,Cobros!$C$2:$C$3000))</f>
        <v/>
      </c>
      <c r="L122">
        <f>IF(OR(F122="",N(D122)=0,I122=""),"",MAX(0,TODAY()-I122))</f>
        <v/>
      </c>
      <c r="M122">
        <f>IF(F122="","",IF(N(D122)=0,"cobrada",IF(N(L122)=0,"al corriente",IF(L122&lt;=30,"1 a 30",IF(L122&lt;=60,"31 a 60",IF(L122&lt;=90,"61 a 90","más de 90"))))))</f>
        <v/>
      </c>
    </row>
    <row r="123">
      <c r="D123" s="3">
        <f>IF(F123="","",MAX(0,N(J123)-N(K123)))</f>
        <v/>
      </c>
      <c r="G123" s="4" t="n"/>
      <c r="I123" s="4">
        <f>IF(OR(G123="",H123=""),"",G123+H123)</f>
        <v/>
      </c>
      <c r="J123" s="3" t="n"/>
      <c r="K123" s="3">
        <f>IF(F123="","",SUMIF(Cobros!$B$2:$B$3000,F123,Cobros!$C$2:$C$3000))</f>
        <v/>
      </c>
      <c r="L123">
        <f>IF(OR(F123="",N(D123)=0,I123=""),"",MAX(0,TODAY()-I123))</f>
        <v/>
      </c>
      <c r="M123">
        <f>IF(F123="","",IF(N(D123)=0,"cobrada",IF(N(L123)=0,"al corriente",IF(L123&lt;=30,"1 a 30",IF(L123&lt;=60,"31 a 60",IF(L123&lt;=90,"61 a 90","más de 90"))))))</f>
        <v/>
      </c>
    </row>
    <row r="124">
      <c r="D124" s="3">
        <f>IF(F124="","",MAX(0,N(J124)-N(K124)))</f>
        <v/>
      </c>
      <c r="G124" s="4" t="n"/>
      <c r="I124" s="4">
        <f>IF(OR(G124="",H124=""),"",G124+H124)</f>
        <v/>
      </c>
      <c r="J124" s="3" t="n"/>
      <c r="K124" s="3">
        <f>IF(F124="","",SUMIF(Cobros!$B$2:$B$3000,F124,Cobros!$C$2:$C$3000))</f>
        <v/>
      </c>
      <c r="L124">
        <f>IF(OR(F124="",N(D124)=0,I124=""),"",MAX(0,TODAY()-I124))</f>
        <v/>
      </c>
      <c r="M124">
        <f>IF(F124="","",IF(N(D124)=0,"cobrada",IF(N(L124)=0,"al corriente",IF(L124&lt;=30,"1 a 30",IF(L124&lt;=60,"31 a 60",IF(L124&lt;=90,"61 a 90","más de 90"))))))</f>
        <v/>
      </c>
    </row>
    <row r="125">
      <c r="D125" s="3">
        <f>IF(F125="","",MAX(0,N(J125)-N(K125)))</f>
        <v/>
      </c>
      <c r="G125" s="4" t="n"/>
      <c r="I125" s="4">
        <f>IF(OR(G125="",H125=""),"",G125+H125)</f>
        <v/>
      </c>
      <c r="J125" s="3" t="n"/>
      <c r="K125" s="3">
        <f>IF(F125="","",SUMIF(Cobros!$B$2:$B$3000,F125,Cobros!$C$2:$C$3000))</f>
        <v/>
      </c>
      <c r="L125">
        <f>IF(OR(F125="",N(D125)=0,I125=""),"",MAX(0,TODAY()-I125))</f>
        <v/>
      </c>
      <c r="M125">
        <f>IF(F125="","",IF(N(D125)=0,"cobrada",IF(N(L125)=0,"al corriente",IF(L125&lt;=30,"1 a 30",IF(L125&lt;=60,"31 a 60",IF(L125&lt;=90,"61 a 90","más de 90"))))))</f>
        <v/>
      </c>
    </row>
    <row r="126">
      <c r="D126" s="3">
        <f>IF(F126="","",MAX(0,N(J126)-N(K126)))</f>
        <v/>
      </c>
      <c r="G126" s="4" t="n"/>
      <c r="I126" s="4">
        <f>IF(OR(G126="",H126=""),"",G126+H126)</f>
        <v/>
      </c>
      <c r="J126" s="3" t="n"/>
      <c r="K126" s="3">
        <f>IF(F126="","",SUMIF(Cobros!$B$2:$B$3000,F126,Cobros!$C$2:$C$3000))</f>
        <v/>
      </c>
      <c r="L126">
        <f>IF(OR(F126="",N(D126)=0,I126=""),"",MAX(0,TODAY()-I126))</f>
        <v/>
      </c>
      <c r="M126">
        <f>IF(F126="","",IF(N(D126)=0,"cobrada",IF(N(L126)=0,"al corriente",IF(L126&lt;=30,"1 a 30",IF(L126&lt;=60,"31 a 60",IF(L126&lt;=90,"61 a 90","más de 90"))))))</f>
        <v/>
      </c>
    </row>
    <row r="127">
      <c r="D127" s="3">
        <f>IF(F127="","",MAX(0,N(J127)-N(K127)))</f>
        <v/>
      </c>
      <c r="G127" s="4" t="n"/>
      <c r="I127" s="4">
        <f>IF(OR(G127="",H127=""),"",G127+H127)</f>
        <v/>
      </c>
      <c r="J127" s="3" t="n"/>
      <c r="K127" s="3">
        <f>IF(F127="","",SUMIF(Cobros!$B$2:$B$3000,F127,Cobros!$C$2:$C$3000))</f>
        <v/>
      </c>
      <c r="L127">
        <f>IF(OR(F127="",N(D127)=0,I127=""),"",MAX(0,TODAY()-I127))</f>
        <v/>
      </c>
      <c r="M127">
        <f>IF(F127="","",IF(N(D127)=0,"cobrada",IF(N(L127)=0,"al corriente",IF(L127&lt;=30,"1 a 30",IF(L127&lt;=60,"31 a 60",IF(L127&lt;=90,"61 a 90","más de 90"))))))</f>
        <v/>
      </c>
    </row>
    <row r="128">
      <c r="D128" s="3">
        <f>IF(F128="","",MAX(0,N(J128)-N(K128)))</f>
        <v/>
      </c>
      <c r="G128" s="4" t="n"/>
      <c r="I128" s="4">
        <f>IF(OR(G128="",H128=""),"",G128+H128)</f>
        <v/>
      </c>
      <c r="J128" s="3" t="n"/>
      <c r="K128" s="3">
        <f>IF(F128="","",SUMIF(Cobros!$B$2:$B$3000,F128,Cobros!$C$2:$C$3000))</f>
        <v/>
      </c>
      <c r="L128">
        <f>IF(OR(F128="",N(D128)=0,I128=""),"",MAX(0,TODAY()-I128))</f>
        <v/>
      </c>
      <c r="M128">
        <f>IF(F128="","",IF(N(D128)=0,"cobrada",IF(N(L128)=0,"al corriente",IF(L128&lt;=30,"1 a 30",IF(L128&lt;=60,"31 a 60",IF(L128&lt;=90,"61 a 90","más de 90"))))))</f>
        <v/>
      </c>
    </row>
    <row r="129">
      <c r="D129" s="3">
        <f>IF(F129="","",MAX(0,N(J129)-N(K129)))</f>
        <v/>
      </c>
      <c r="G129" s="4" t="n"/>
      <c r="I129" s="4">
        <f>IF(OR(G129="",H129=""),"",G129+H129)</f>
        <v/>
      </c>
      <c r="J129" s="3" t="n"/>
      <c r="K129" s="3">
        <f>IF(F129="","",SUMIF(Cobros!$B$2:$B$3000,F129,Cobros!$C$2:$C$3000))</f>
        <v/>
      </c>
      <c r="L129">
        <f>IF(OR(F129="",N(D129)=0,I129=""),"",MAX(0,TODAY()-I129))</f>
        <v/>
      </c>
      <c r="M129">
        <f>IF(F129="","",IF(N(D129)=0,"cobrada",IF(N(L129)=0,"al corriente",IF(L129&lt;=30,"1 a 30",IF(L129&lt;=60,"31 a 60",IF(L129&lt;=90,"61 a 90","más de 90"))))))</f>
        <v/>
      </c>
    </row>
    <row r="130">
      <c r="D130" s="3">
        <f>IF(F130="","",MAX(0,N(J130)-N(K130)))</f>
        <v/>
      </c>
      <c r="G130" s="4" t="n"/>
      <c r="I130" s="4">
        <f>IF(OR(G130="",H130=""),"",G130+H130)</f>
        <v/>
      </c>
      <c r="J130" s="3" t="n"/>
      <c r="K130" s="3">
        <f>IF(F130="","",SUMIF(Cobros!$B$2:$B$3000,F130,Cobros!$C$2:$C$3000))</f>
        <v/>
      </c>
      <c r="L130">
        <f>IF(OR(F130="",N(D130)=0,I130=""),"",MAX(0,TODAY()-I130))</f>
        <v/>
      </c>
      <c r="M130">
        <f>IF(F130="","",IF(N(D130)=0,"cobrada",IF(N(L130)=0,"al corriente",IF(L130&lt;=30,"1 a 30",IF(L130&lt;=60,"31 a 60",IF(L130&lt;=90,"61 a 90","más de 90"))))))</f>
        <v/>
      </c>
    </row>
    <row r="131">
      <c r="D131" s="3">
        <f>IF(F131="","",MAX(0,N(J131)-N(K131)))</f>
        <v/>
      </c>
      <c r="G131" s="4" t="n"/>
      <c r="I131" s="4">
        <f>IF(OR(G131="",H131=""),"",G131+H131)</f>
        <v/>
      </c>
      <c r="J131" s="3" t="n"/>
      <c r="K131" s="3">
        <f>IF(F131="","",SUMIF(Cobros!$B$2:$B$3000,F131,Cobros!$C$2:$C$3000))</f>
        <v/>
      </c>
      <c r="L131">
        <f>IF(OR(F131="",N(D131)=0,I131=""),"",MAX(0,TODAY()-I131))</f>
        <v/>
      </c>
      <c r="M131">
        <f>IF(F131="","",IF(N(D131)=0,"cobrada",IF(N(L131)=0,"al corriente",IF(L131&lt;=30,"1 a 30",IF(L131&lt;=60,"31 a 60",IF(L131&lt;=90,"61 a 90","más de 90"))))))</f>
        <v/>
      </c>
    </row>
    <row r="132">
      <c r="D132" s="3">
        <f>IF(F132="","",MAX(0,N(J132)-N(K132)))</f>
        <v/>
      </c>
      <c r="G132" s="4" t="n"/>
      <c r="I132" s="4">
        <f>IF(OR(G132="",H132=""),"",G132+H132)</f>
        <v/>
      </c>
      <c r="J132" s="3" t="n"/>
      <c r="K132" s="3">
        <f>IF(F132="","",SUMIF(Cobros!$B$2:$B$3000,F132,Cobros!$C$2:$C$3000))</f>
        <v/>
      </c>
      <c r="L132">
        <f>IF(OR(F132="",N(D132)=0,I132=""),"",MAX(0,TODAY()-I132))</f>
        <v/>
      </c>
      <c r="M132">
        <f>IF(F132="","",IF(N(D132)=0,"cobrada",IF(N(L132)=0,"al corriente",IF(L132&lt;=30,"1 a 30",IF(L132&lt;=60,"31 a 60",IF(L132&lt;=90,"61 a 90","más de 90"))))))</f>
        <v/>
      </c>
    </row>
    <row r="133">
      <c r="D133" s="3">
        <f>IF(F133="","",MAX(0,N(J133)-N(K133)))</f>
        <v/>
      </c>
      <c r="G133" s="4" t="n"/>
      <c r="I133" s="4">
        <f>IF(OR(G133="",H133=""),"",G133+H133)</f>
        <v/>
      </c>
      <c r="J133" s="3" t="n"/>
      <c r="K133" s="3">
        <f>IF(F133="","",SUMIF(Cobros!$B$2:$B$3000,F133,Cobros!$C$2:$C$3000))</f>
        <v/>
      </c>
      <c r="L133">
        <f>IF(OR(F133="",N(D133)=0,I133=""),"",MAX(0,TODAY()-I133))</f>
        <v/>
      </c>
      <c r="M133">
        <f>IF(F133="","",IF(N(D133)=0,"cobrada",IF(N(L133)=0,"al corriente",IF(L133&lt;=30,"1 a 30",IF(L133&lt;=60,"31 a 60",IF(L133&lt;=90,"61 a 90","más de 90"))))))</f>
        <v/>
      </c>
    </row>
    <row r="134">
      <c r="D134" s="3">
        <f>IF(F134="","",MAX(0,N(J134)-N(K134)))</f>
        <v/>
      </c>
      <c r="G134" s="4" t="n"/>
      <c r="I134" s="4">
        <f>IF(OR(G134="",H134=""),"",G134+H134)</f>
        <v/>
      </c>
      <c r="J134" s="3" t="n"/>
      <c r="K134" s="3">
        <f>IF(F134="","",SUMIF(Cobros!$B$2:$B$3000,F134,Cobros!$C$2:$C$3000))</f>
        <v/>
      </c>
      <c r="L134">
        <f>IF(OR(F134="",N(D134)=0,I134=""),"",MAX(0,TODAY()-I134))</f>
        <v/>
      </c>
      <c r="M134">
        <f>IF(F134="","",IF(N(D134)=0,"cobrada",IF(N(L134)=0,"al corriente",IF(L134&lt;=30,"1 a 30",IF(L134&lt;=60,"31 a 60",IF(L134&lt;=90,"61 a 90","más de 90"))))))</f>
        <v/>
      </c>
    </row>
    <row r="135">
      <c r="D135" s="3">
        <f>IF(F135="","",MAX(0,N(J135)-N(K135)))</f>
        <v/>
      </c>
      <c r="G135" s="4" t="n"/>
      <c r="I135" s="4">
        <f>IF(OR(G135="",H135=""),"",G135+H135)</f>
        <v/>
      </c>
      <c r="J135" s="3" t="n"/>
      <c r="K135" s="3">
        <f>IF(F135="","",SUMIF(Cobros!$B$2:$B$3000,F135,Cobros!$C$2:$C$3000))</f>
        <v/>
      </c>
      <c r="L135">
        <f>IF(OR(F135="",N(D135)=0,I135=""),"",MAX(0,TODAY()-I135))</f>
        <v/>
      </c>
      <c r="M135">
        <f>IF(F135="","",IF(N(D135)=0,"cobrada",IF(N(L135)=0,"al corriente",IF(L135&lt;=30,"1 a 30",IF(L135&lt;=60,"31 a 60",IF(L135&lt;=90,"61 a 90","más de 90"))))))</f>
        <v/>
      </c>
    </row>
    <row r="136">
      <c r="D136" s="3">
        <f>IF(F136="","",MAX(0,N(J136)-N(K136)))</f>
        <v/>
      </c>
      <c r="G136" s="4" t="n"/>
      <c r="I136" s="4">
        <f>IF(OR(G136="",H136=""),"",G136+H136)</f>
        <v/>
      </c>
      <c r="J136" s="3" t="n"/>
      <c r="K136" s="3">
        <f>IF(F136="","",SUMIF(Cobros!$B$2:$B$3000,F136,Cobros!$C$2:$C$3000))</f>
        <v/>
      </c>
      <c r="L136">
        <f>IF(OR(F136="",N(D136)=0,I136=""),"",MAX(0,TODAY()-I136))</f>
        <v/>
      </c>
      <c r="M136">
        <f>IF(F136="","",IF(N(D136)=0,"cobrada",IF(N(L136)=0,"al corriente",IF(L136&lt;=30,"1 a 30",IF(L136&lt;=60,"31 a 60",IF(L136&lt;=90,"61 a 90","más de 90"))))))</f>
        <v/>
      </c>
    </row>
    <row r="137">
      <c r="D137" s="3">
        <f>IF(F137="","",MAX(0,N(J137)-N(K137)))</f>
        <v/>
      </c>
      <c r="G137" s="4" t="n"/>
      <c r="I137" s="4">
        <f>IF(OR(G137="",H137=""),"",G137+H137)</f>
        <v/>
      </c>
      <c r="J137" s="3" t="n"/>
      <c r="K137" s="3">
        <f>IF(F137="","",SUMIF(Cobros!$B$2:$B$3000,F137,Cobros!$C$2:$C$3000))</f>
        <v/>
      </c>
      <c r="L137">
        <f>IF(OR(F137="",N(D137)=0,I137=""),"",MAX(0,TODAY()-I137))</f>
        <v/>
      </c>
      <c r="M137">
        <f>IF(F137="","",IF(N(D137)=0,"cobrada",IF(N(L137)=0,"al corriente",IF(L137&lt;=30,"1 a 30",IF(L137&lt;=60,"31 a 60",IF(L137&lt;=90,"61 a 90","más de 90"))))))</f>
        <v/>
      </c>
    </row>
    <row r="138">
      <c r="D138" s="3">
        <f>IF(F138="","",MAX(0,N(J138)-N(K138)))</f>
        <v/>
      </c>
      <c r="G138" s="4" t="n"/>
      <c r="I138" s="4">
        <f>IF(OR(G138="",H138=""),"",G138+H138)</f>
        <v/>
      </c>
      <c r="J138" s="3" t="n"/>
      <c r="K138" s="3">
        <f>IF(F138="","",SUMIF(Cobros!$B$2:$B$3000,F138,Cobros!$C$2:$C$3000))</f>
        <v/>
      </c>
      <c r="L138">
        <f>IF(OR(F138="",N(D138)=0,I138=""),"",MAX(0,TODAY()-I138))</f>
        <v/>
      </c>
      <c r="M138">
        <f>IF(F138="","",IF(N(D138)=0,"cobrada",IF(N(L138)=0,"al corriente",IF(L138&lt;=30,"1 a 30",IF(L138&lt;=60,"31 a 60",IF(L138&lt;=90,"61 a 90","más de 90"))))))</f>
        <v/>
      </c>
    </row>
    <row r="139">
      <c r="D139" s="3">
        <f>IF(F139="","",MAX(0,N(J139)-N(K139)))</f>
        <v/>
      </c>
      <c r="G139" s="4" t="n"/>
      <c r="I139" s="4">
        <f>IF(OR(G139="",H139=""),"",G139+H139)</f>
        <v/>
      </c>
      <c r="J139" s="3" t="n"/>
      <c r="K139" s="3">
        <f>IF(F139="","",SUMIF(Cobros!$B$2:$B$3000,F139,Cobros!$C$2:$C$3000))</f>
        <v/>
      </c>
      <c r="L139">
        <f>IF(OR(F139="",N(D139)=0,I139=""),"",MAX(0,TODAY()-I139))</f>
        <v/>
      </c>
      <c r="M139">
        <f>IF(F139="","",IF(N(D139)=0,"cobrada",IF(N(L139)=0,"al corriente",IF(L139&lt;=30,"1 a 30",IF(L139&lt;=60,"31 a 60",IF(L139&lt;=90,"61 a 90","más de 90"))))))</f>
        <v/>
      </c>
    </row>
    <row r="140">
      <c r="D140" s="3">
        <f>IF(F140="","",MAX(0,N(J140)-N(K140)))</f>
        <v/>
      </c>
      <c r="G140" s="4" t="n"/>
      <c r="I140" s="4">
        <f>IF(OR(G140="",H140=""),"",G140+H140)</f>
        <v/>
      </c>
      <c r="J140" s="3" t="n"/>
      <c r="K140" s="3">
        <f>IF(F140="","",SUMIF(Cobros!$B$2:$B$3000,F140,Cobros!$C$2:$C$3000))</f>
        <v/>
      </c>
      <c r="L140">
        <f>IF(OR(F140="",N(D140)=0,I140=""),"",MAX(0,TODAY()-I140))</f>
        <v/>
      </c>
      <c r="M140">
        <f>IF(F140="","",IF(N(D140)=0,"cobrada",IF(N(L140)=0,"al corriente",IF(L140&lt;=30,"1 a 30",IF(L140&lt;=60,"31 a 60",IF(L140&lt;=90,"61 a 90","más de 90"))))))</f>
        <v/>
      </c>
    </row>
    <row r="141">
      <c r="D141" s="3">
        <f>IF(F141="","",MAX(0,N(J141)-N(K141)))</f>
        <v/>
      </c>
      <c r="G141" s="4" t="n"/>
      <c r="I141" s="4">
        <f>IF(OR(G141="",H141=""),"",G141+H141)</f>
        <v/>
      </c>
      <c r="J141" s="3" t="n"/>
      <c r="K141" s="3">
        <f>IF(F141="","",SUMIF(Cobros!$B$2:$B$3000,F141,Cobros!$C$2:$C$3000))</f>
        <v/>
      </c>
      <c r="L141">
        <f>IF(OR(F141="",N(D141)=0,I141=""),"",MAX(0,TODAY()-I141))</f>
        <v/>
      </c>
      <c r="M141">
        <f>IF(F141="","",IF(N(D141)=0,"cobrada",IF(N(L141)=0,"al corriente",IF(L141&lt;=30,"1 a 30",IF(L141&lt;=60,"31 a 60",IF(L141&lt;=90,"61 a 90","más de 90"))))))</f>
        <v/>
      </c>
    </row>
    <row r="142">
      <c r="D142" s="3">
        <f>IF(F142="","",MAX(0,N(J142)-N(K142)))</f>
        <v/>
      </c>
      <c r="G142" s="4" t="n"/>
      <c r="I142" s="4">
        <f>IF(OR(G142="",H142=""),"",G142+H142)</f>
        <v/>
      </c>
      <c r="J142" s="3" t="n"/>
      <c r="K142" s="3">
        <f>IF(F142="","",SUMIF(Cobros!$B$2:$B$3000,F142,Cobros!$C$2:$C$3000))</f>
        <v/>
      </c>
      <c r="L142">
        <f>IF(OR(F142="",N(D142)=0,I142=""),"",MAX(0,TODAY()-I142))</f>
        <v/>
      </c>
      <c r="M142">
        <f>IF(F142="","",IF(N(D142)=0,"cobrada",IF(N(L142)=0,"al corriente",IF(L142&lt;=30,"1 a 30",IF(L142&lt;=60,"31 a 60",IF(L142&lt;=90,"61 a 90","más de 90"))))))</f>
        <v/>
      </c>
    </row>
    <row r="143">
      <c r="D143" s="3">
        <f>IF(F143="","",MAX(0,N(J143)-N(K143)))</f>
        <v/>
      </c>
      <c r="G143" s="4" t="n"/>
      <c r="I143" s="4">
        <f>IF(OR(G143="",H143=""),"",G143+H143)</f>
        <v/>
      </c>
      <c r="J143" s="3" t="n"/>
      <c r="K143" s="3">
        <f>IF(F143="","",SUMIF(Cobros!$B$2:$B$3000,F143,Cobros!$C$2:$C$3000))</f>
        <v/>
      </c>
      <c r="L143">
        <f>IF(OR(F143="",N(D143)=0,I143=""),"",MAX(0,TODAY()-I143))</f>
        <v/>
      </c>
      <c r="M143">
        <f>IF(F143="","",IF(N(D143)=0,"cobrada",IF(N(L143)=0,"al corriente",IF(L143&lt;=30,"1 a 30",IF(L143&lt;=60,"31 a 60",IF(L143&lt;=90,"61 a 90","más de 90"))))))</f>
        <v/>
      </c>
    </row>
    <row r="144">
      <c r="D144" s="3">
        <f>IF(F144="","",MAX(0,N(J144)-N(K144)))</f>
        <v/>
      </c>
      <c r="G144" s="4" t="n"/>
      <c r="I144" s="4">
        <f>IF(OR(G144="",H144=""),"",G144+H144)</f>
        <v/>
      </c>
      <c r="J144" s="3" t="n"/>
      <c r="K144" s="3">
        <f>IF(F144="","",SUMIF(Cobros!$B$2:$B$3000,F144,Cobros!$C$2:$C$3000))</f>
        <v/>
      </c>
      <c r="L144">
        <f>IF(OR(F144="",N(D144)=0,I144=""),"",MAX(0,TODAY()-I144))</f>
        <v/>
      </c>
      <c r="M144">
        <f>IF(F144="","",IF(N(D144)=0,"cobrada",IF(N(L144)=0,"al corriente",IF(L144&lt;=30,"1 a 30",IF(L144&lt;=60,"31 a 60",IF(L144&lt;=90,"61 a 90","más de 90"))))))</f>
        <v/>
      </c>
    </row>
    <row r="145">
      <c r="D145" s="3">
        <f>IF(F145="","",MAX(0,N(J145)-N(K145)))</f>
        <v/>
      </c>
      <c r="G145" s="4" t="n"/>
      <c r="I145" s="4">
        <f>IF(OR(G145="",H145=""),"",G145+H145)</f>
        <v/>
      </c>
      <c r="J145" s="3" t="n"/>
      <c r="K145" s="3">
        <f>IF(F145="","",SUMIF(Cobros!$B$2:$B$3000,F145,Cobros!$C$2:$C$3000))</f>
        <v/>
      </c>
      <c r="L145">
        <f>IF(OR(F145="",N(D145)=0,I145=""),"",MAX(0,TODAY()-I145))</f>
        <v/>
      </c>
      <c r="M145">
        <f>IF(F145="","",IF(N(D145)=0,"cobrada",IF(N(L145)=0,"al corriente",IF(L145&lt;=30,"1 a 30",IF(L145&lt;=60,"31 a 60",IF(L145&lt;=90,"61 a 90","más de 90"))))))</f>
        <v/>
      </c>
    </row>
    <row r="146">
      <c r="D146" s="3">
        <f>IF(F146="","",MAX(0,N(J146)-N(K146)))</f>
        <v/>
      </c>
      <c r="G146" s="4" t="n"/>
      <c r="I146" s="4">
        <f>IF(OR(G146="",H146=""),"",G146+H146)</f>
        <v/>
      </c>
      <c r="J146" s="3" t="n"/>
      <c r="K146" s="3">
        <f>IF(F146="","",SUMIF(Cobros!$B$2:$B$3000,F146,Cobros!$C$2:$C$3000))</f>
        <v/>
      </c>
      <c r="L146">
        <f>IF(OR(F146="",N(D146)=0,I146=""),"",MAX(0,TODAY()-I146))</f>
        <v/>
      </c>
      <c r="M146">
        <f>IF(F146="","",IF(N(D146)=0,"cobrada",IF(N(L146)=0,"al corriente",IF(L146&lt;=30,"1 a 30",IF(L146&lt;=60,"31 a 60",IF(L146&lt;=90,"61 a 90","más de 90"))))))</f>
        <v/>
      </c>
    </row>
    <row r="147">
      <c r="D147" s="3">
        <f>IF(F147="","",MAX(0,N(J147)-N(K147)))</f>
        <v/>
      </c>
      <c r="G147" s="4" t="n"/>
      <c r="I147" s="4">
        <f>IF(OR(G147="",H147=""),"",G147+H147)</f>
        <v/>
      </c>
      <c r="J147" s="3" t="n"/>
      <c r="K147" s="3">
        <f>IF(F147="","",SUMIF(Cobros!$B$2:$B$3000,F147,Cobros!$C$2:$C$3000))</f>
        <v/>
      </c>
      <c r="L147">
        <f>IF(OR(F147="",N(D147)=0,I147=""),"",MAX(0,TODAY()-I147))</f>
        <v/>
      </c>
      <c r="M147">
        <f>IF(F147="","",IF(N(D147)=0,"cobrada",IF(N(L147)=0,"al corriente",IF(L147&lt;=30,"1 a 30",IF(L147&lt;=60,"31 a 60",IF(L147&lt;=90,"61 a 90","más de 90"))))))</f>
        <v/>
      </c>
    </row>
    <row r="148">
      <c r="D148" s="3">
        <f>IF(F148="","",MAX(0,N(J148)-N(K148)))</f>
        <v/>
      </c>
      <c r="G148" s="4" t="n"/>
      <c r="I148" s="4">
        <f>IF(OR(G148="",H148=""),"",G148+H148)</f>
        <v/>
      </c>
      <c r="J148" s="3" t="n"/>
      <c r="K148" s="3">
        <f>IF(F148="","",SUMIF(Cobros!$B$2:$B$3000,F148,Cobros!$C$2:$C$3000))</f>
        <v/>
      </c>
      <c r="L148">
        <f>IF(OR(F148="",N(D148)=0,I148=""),"",MAX(0,TODAY()-I148))</f>
        <v/>
      </c>
      <c r="M148">
        <f>IF(F148="","",IF(N(D148)=0,"cobrada",IF(N(L148)=0,"al corriente",IF(L148&lt;=30,"1 a 30",IF(L148&lt;=60,"31 a 60",IF(L148&lt;=90,"61 a 90","más de 90"))))))</f>
        <v/>
      </c>
    </row>
    <row r="149">
      <c r="D149" s="3">
        <f>IF(F149="","",MAX(0,N(J149)-N(K149)))</f>
        <v/>
      </c>
      <c r="G149" s="4" t="n"/>
      <c r="I149" s="4">
        <f>IF(OR(G149="",H149=""),"",G149+H149)</f>
        <v/>
      </c>
      <c r="J149" s="3" t="n"/>
      <c r="K149" s="3">
        <f>IF(F149="","",SUMIF(Cobros!$B$2:$B$3000,F149,Cobros!$C$2:$C$3000))</f>
        <v/>
      </c>
      <c r="L149">
        <f>IF(OR(F149="",N(D149)=0,I149=""),"",MAX(0,TODAY()-I149))</f>
        <v/>
      </c>
      <c r="M149">
        <f>IF(F149="","",IF(N(D149)=0,"cobrada",IF(N(L149)=0,"al corriente",IF(L149&lt;=30,"1 a 30",IF(L149&lt;=60,"31 a 60",IF(L149&lt;=90,"61 a 90","más de 90"))))))</f>
        <v/>
      </c>
    </row>
    <row r="150">
      <c r="D150" s="3">
        <f>IF(F150="","",MAX(0,N(J150)-N(K150)))</f>
        <v/>
      </c>
      <c r="G150" s="4" t="n"/>
      <c r="I150" s="4">
        <f>IF(OR(G150="",H150=""),"",G150+H150)</f>
        <v/>
      </c>
      <c r="J150" s="3" t="n"/>
      <c r="K150" s="3">
        <f>IF(F150="","",SUMIF(Cobros!$B$2:$B$3000,F150,Cobros!$C$2:$C$3000))</f>
        <v/>
      </c>
      <c r="L150">
        <f>IF(OR(F150="",N(D150)=0,I150=""),"",MAX(0,TODAY()-I150))</f>
        <v/>
      </c>
      <c r="M150">
        <f>IF(F150="","",IF(N(D150)=0,"cobrada",IF(N(L150)=0,"al corriente",IF(L150&lt;=30,"1 a 30",IF(L150&lt;=60,"31 a 60",IF(L150&lt;=90,"61 a 90","más de 90"))))))</f>
        <v/>
      </c>
    </row>
    <row r="151">
      <c r="D151" s="3">
        <f>IF(F151="","",MAX(0,N(J151)-N(K151)))</f>
        <v/>
      </c>
      <c r="G151" s="4" t="n"/>
      <c r="I151" s="4">
        <f>IF(OR(G151="",H151=""),"",G151+H151)</f>
        <v/>
      </c>
      <c r="J151" s="3" t="n"/>
      <c r="K151" s="3">
        <f>IF(F151="","",SUMIF(Cobros!$B$2:$B$3000,F151,Cobros!$C$2:$C$3000))</f>
        <v/>
      </c>
      <c r="L151">
        <f>IF(OR(F151="",N(D151)=0,I151=""),"",MAX(0,TODAY()-I151))</f>
        <v/>
      </c>
      <c r="M151">
        <f>IF(F151="","",IF(N(D151)=0,"cobrada",IF(N(L151)=0,"al corriente",IF(L151&lt;=30,"1 a 30",IF(L151&lt;=60,"31 a 60",IF(L151&lt;=90,"61 a 90","más de 90"))))))</f>
        <v/>
      </c>
    </row>
    <row r="152">
      <c r="D152" s="3">
        <f>IF(F152="","",MAX(0,N(J152)-N(K152)))</f>
        <v/>
      </c>
      <c r="G152" s="4" t="n"/>
      <c r="I152" s="4">
        <f>IF(OR(G152="",H152=""),"",G152+H152)</f>
        <v/>
      </c>
      <c r="J152" s="3" t="n"/>
      <c r="K152" s="3">
        <f>IF(F152="","",SUMIF(Cobros!$B$2:$B$3000,F152,Cobros!$C$2:$C$3000))</f>
        <v/>
      </c>
      <c r="L152">
        <f>IF(OR(F152="",N(D152)=0,I152=""),"",MAX(0,TODAY()-I152))</f>
        <v/>
      </c>
      <c r="M152">
        <f>IF(F152="","",IF(N(D152)=0,"cobrada",IF(N(L152)=0,"al corriente",IF(L152&lt;=30,"1 a 30",IF(L152&lt;=60,"31 a 60",IF(L152&lt;=90,"61 a 90","más de 90"))))))</f>
        <v/>
      </c>
    </row>
    <row r="153">
      <c r="D153" s="3">
        <f>IF(F153="","",MAX(0,N(J153)-N(K153)))</f>
        <v/>
      </c>
      <c r="G153" s="4" t="n"/>
      <c r="I153" s="4">
        <f>IF(OR(G153="",H153=""),"",G153+H153)</f>
        <v/>
      </c>
      <c r="J153" s="3" t="n"/>
      <c r="K153" s="3">
        <f>IF(F153="","",SUMIF(Cobros!$B$2:$B$3000,F153,Cobros!$C$2:$C$3000))</f>
        <v/>
      </c>
      <c r="L153">
        <f>IF(OR(F153="",N(D153)=0,I153=""),"",MAX(0,TODAY()-I153))</f>
        <v/>
      </c>
      <c r="M153">
        <f>IF(F153="","",IF(N(D153)=0,"cobrada",IF(N(L153)=0,"al corriente",IF(L153&lt;=30,"1 a 30",IF(L153&lt;=60,"31 a 60",IF(L153&lt;=90,"61 a 90","más de 90"))))))</f>
        <v/>
      </c>
    </row>
    <row r="154">
      <c r="D154" s="3">
        <f>IF(F154="","",MAX(0,N(J154)-N(K154)))</f>
        <v/>
      </c>
      <c r="G154" s="4" t="n"/>
      <c r="I154" s="4">
        <f>IF(OR(G154="",H154=""),"",G154+H154)</f>
        <v/>
      </c>
      <c r="J154" s="3" t="n"/>
      <c r="K154" s="3">
        <f>IF(F154="","",SUMIF(Cobros!$B$2:$B$3000,F154,Cobros!$C$2:$C$3000))</f>
        <v/>
      </c>
      <c r="L154">
        <f>IF(OR(F154="",N(D154)=0,I154=""),"",MAX(0,TODAY()-I154))</f>
        <v/>
      </c>
      <c r="M154">
        <f>IF(F154="","",IF(N(D154)=0,"cobrada",IF(N(L154)=0,"al corriente",IF(L154&lt;=30,"1 a 30",IF(L154&lt;=60,"31 a 60",IF(L154&lt;=90,"61 a 90","más de 90"))))))</f>
        <v/>
      </c>
    </row>
    <row r="155">
      <c r="D155" s="3">
        <f>IF(F155="","",MAX(0,N(J155)-N(K155)))</f>
        <v/>
      </c>
      <c r="G155" s="4" t="n"/>
      <c r="I155" s="4">
        <f>IF(OR(G155="",H155=""),"",G155+H155)</f>
        <v/>
      </c>
      <c r="J155" s="3" t="n"/>
      <c r="K155" s="3">
        <f>IF(F155="","",SUMIF(Cobros!$B$2:$B$3000,F155,Cobros!$C$2:$C$3000))</f>
        <v/>
      </c>
      <c r="L155">
        <f>IF(OR(F155="",N(D155)=0,I155=""),"",MAX(0,TODAY()-I155))</f>
        <v/>
      </c>
      <c r="M155">
        <f>IF(F155="","",IF(N(D155)=0,"cobrada",IF(N(L155)=0,"al corriente",IF(L155&lt;=30,"1 a 30",IF(L155&lt;=60,"31 a 60",IF(L155&lt;=90,"61 a 90","más de 90"))))))</f>
        <v/>
      </c>
    </row>
    <row r="156">
      <c r="D156" s="3">
        <f>IF(F156="","",MAX(0,N(J156)-N(K156)))</f>
        <v/>
      </c>
      <c r="G156" s="4" t="n"/>
      <c r="I156" s="4">
        <f>IF(OR(G156="",H156=""),"",G156+H156)</f>
        <v/>
      </c>
      <c r="J156" s="3" t="n"/>
      <c r="K156" s="3">
        <f>IF(F156="","",SUMIF(Cobros!$B$2:$B$3000,F156,Cobros!$C$2:$C$3000))</f>
        <v/>
      </c>
      <c r="L156">
        <f>IF(OR(F156="",N(D156)=0,I156=""),"",MAX(0,TODAY()-I156))</f>
        <v/>
      </c>
      <c r="M156">
        <f>IF(F156="","",IF(N(D156)=0,"cobrada",IF(N(L156)=0,"al corriente",IF(L156&lt;=30,"1 a 30",IF(L156&lt;=60,"31 a 60",IF(L156&lt;=90,"61 a 90","más de 90"))))))</f>
        <v/>
      </c>
    </row>
    <row r="157">
      <c r="D157" s="3">
        <f>IF(F157="","",MAX(0,N(J157)-N(K157)))</f>
        <v/>
      </c>
      <c r="G157" s="4" t="n"/>
      <c r="I157" s="4">
        <f>IF(OR(G157="",H157=""),"",G157+H157)</f>
        <v/>
      </c>
      <c r="J157" s="3" t="n"/>
      <c r="K157" s="3">
        <f>IF(F157="","",SUMIF(Cobros!$B$2:$B$3000,F157,Cobros!$C$2:$C$3000))</f>
        <v/>
      </c>
      <c r="L157">
        <f>IF(OR(F157="",N(D157)=0,I157=""),"",MAX(0,TODAY()-I157))</f>
        <v/>
      </c>
      <c r="M157">
        <f>IF(F157="","",IF(N(D157)=0,"cobrada",IF(N(L157)=0,"al corriente",IF(L157&lt;=30,"1 a 30",IF(L157&lt;=60,"31 a 60",IF(L157&lt;=90,"61 a 90","más de 90"))))))</f>
        <v/>
      </c>
    </row>
    <row r="158">
      <c r="D158" s="3">
        <f>IF(F158="","",MAX(0,N(J158)-N(K158)))</f>
        <v/>
      </c>
      <c r="G158" s="4" t="n"/>
      <c r="I158" s="4">
        <f>IF(OR(G158="",H158=""),"",G158+H158)</f>
        <v/>
      </c>
      <c r="J158" s="3" t="n"/>
      <c r="K158" s="3">
        <f>IF(F158="","",SUMIF(Cobros!$B$2:$B$3000,F158,Cobros!$C$2:$C$3000))</f>
        <v/>
      </c>
      <c r="L158">
        <f>IF(OR(F158="",N(D158)=0,I158=""),"",MAX(0,TODAY()-I158))</f>
        <v/>
      </c>
      <c r="M158">
        <f>IF(F158="","",IF(N(D158)=0,"cobrada",IF(N(L158)=0,"al corriente",IF(L158&lt;=30,"1 a 30",IF(L158&lt;=60,"31 a 60",IF(L158&lt;=90,"61 a 90","más de 90"))))))</f>
        <v/>
      </c>
    </row>
    <row r="159">
      <c r="D159" s="3">
        <f>IF(F159="","",MAX(0,N(J159)-N(K159)))</f>
        <v/>
      </c>
      <c r="G159" s="4" t="n"/>
      <c r="I159" s="4">
        <f>IF(OR(G159="",H159=""),"",G159+H159)</f>
        <v/>
      </c>
      <c r="J159" s="3" t="n"/>
      <c r="K159" s="3">
        <f>IF(F159="","",SUMIF(Cobros!$B$2:$B$3000,F159,Cobros!$C$2:$C$3000))</f>
        <v/>
      </c>
      <c r="L159">
        <f>IF(OR(F159="",N(D159)=0,I159=""),"",MAX(0,TODAY()-I159))</f>
        <v/>
      </c>
      <c r="M159">
        <f>IF(F159="","",IF(N(D159)=0,"cobrada",IF(N(L159)=0,"al corriente",IF(L159&lt;=30,"1 a 30",IF(L159&lt;=60,"31 a 60",IF(L159&lt;=90,"61 a 90","más de 90"))))))</f>
        <v/>
      </c>
    </row>
    <row r="160">
      <c r="D160" s="3">
        <f>IF(F160="","",MAX(0,N(J160)-N(K160)))</f>
        <v/>
      </c>
      <c r="G160" s="4" t="n"/>
      <c r="I160" s="4">
        <f>IF(OR(G160="",H160=""),"",G160+H160)</f>
        <v/>
      </c>
      <c r="J160" s="3" t="n"/>
      <c r="K160" s="3">
        <f>IF(F160="","",SUMIF(Cobros!$B$2:$B$3000,F160,Cobros!$C$2:$C$3000))</f>
        <v/>
      </c>
      <c r="L160">
        <f>IF(OR(F160="",N(D160)=0,I160=""),"",MAX(0,TODAY()-I160))</f>
        <v/>
      </c>
      <c r="M160">
        <f>IF(F160="","",IF(N(D160)=0,"cobrada",IF(N(L160)=0,"al corriente",IF(L160&lt;=30,"1 a 30",IF(L160&lt;=60,"31 a 60",IF(L160&lt;=90,"61 a 90","más de 90"))))))</f>
        <v/>
      </c>
    </row>
    <row r="161">
      <c r="D161" s="3">
        <f>IF(F161="","",MAX(0,N(J161)-N(K161)))</f>
        <v/>
      </c>
      <c r="G161" s="4" t="n"/>
      <c r="I161" s="4">
        <f>IF(OR(G161="",H161=""),"",G161+H161)</f>
        <v/>
      </c>
      <c r="J161" s="3" t="n"/>
      <c r="K161" s="3">
        <f>IF(F161="","",SUMIF(Cobros!$B$2:$B$3000,F161,Cobros!$C$2:$C$3000))</f>
        <v/>
      </c>
      <c r="L161">
        <f>IF(OR(F161="",N(D161)=0,I161=""),"",MAX(0,TODAY()-I161))</f>
        <v/>
      </c>
      <c r="M161">
        <f>IF(F161="","",IF(N(D161)=0,"cobrada",IF(N(L161)=0,"al corriente",IF(L161&lt;=30,"1 a 30",IF(L161&lt;=60,"31 a 60",IF(L161&lt;=90,"61 a 90","más de 90"))))))</f>
        <v/>
      </c>
    </row>
    <row r="162">
      <c r="D162" s="3">
        <f>IF(F162="","",MAX(0,N(J162)-N(K162)))</f>
        <v/>
      </c>
      <c r="G162" s="4" t="n"/>
      <c r="I162" s="4">
        <f>IF(OR(G162="",H162=""),"",G162+H162)</f>
        <v/>
      </c>
      <c r="J162" s="3" t="n"/>
      <c r="K162" s="3">
        <f>IF(F162="","",SUMIF(Cobros!$B$2:$B$3000,F162,Cobros!$C$2:$C$3000))</f>
        <v/>
      </c>
      <c r="L162">
        <f>IF(OR(F162="",N(D162)=0,I162=""),"",MAX(0,TODAY()-I162))</f>
        <v/>
      </c>
      <c r="M162">
        <f>IF(F162="","",IF(N(D162)=0,"cobrada",IF(N(L162)=0,"al corriente",IF(L162&lt;=30,"1 a 30",IF(L162&lt;=60,"31 a 60",IF(L162&lt;=90,"61 a 90","más de 90"))))))</f>
        <v/>
      </c>
    </row>
    <row r="163">
      <c r="D163" s="3">
        <f>IF(F163="","",MAX(0,N(J163)-N(K163)))</f>
        <v/>
      </c>
      <c r="G163" s="4" t="n"/>
      <c r="I163" s="4">
        <f>IF(OR(G163="",H163=""),"",G163+H163)</f>
        <v/>
      </c>
      <c r="J163" s="3" t="n"/>
      <c r="K163" s="3">
        <f>IF(F163="","",SUMIF(Cobros!$B$2:$B$3000,F163,Cobros!$C$2:$C$3000))</f>
        <v/>
      </c>
      <c r="L163">
        <f>IF(OR(F163="",N(D163)=0,I163=""),"",MAX(0,TODAY()-I163))</f>
        <v/>
      </c>
      <c r="M163">
        <f>IF(F163="","",IF(N(D163)=0,"cobrada",IF(N(L163)=0,"al corriente",IF(L163&lt;=30,"1 a 30",IF(L163&lt;=60,"31 a 60",IF(L163&lt;=90,"61 a 90","más de 90"))))))</f>
        <v/>
      </c>
    </row>
    <row r="164">
      <c r="D164" s="3">
        <f>IF(F164="","",MAX(0,N(J164)-N(K164)))</f>
        <v/>
      </c>
      <c r="G164" s="4" t="n"/>
      <c r="I164" s="4">
        <f>IF(OR(G164="",H164=""),"",G164+H164)</f>
        <v/>
      </c>
      <c r="J164" s="3" t="n"/>
      <c r="K164" s="3">
        <f>IF(F164="","",SUMIF(Cobros!$B$2:$B$3000,F164,Cobros!$C$2:$C$3000))</f>
        <v/>
      </c>
      <c r="L164">
        <f>IF(OR(F164="",N(D164)=0,I164=""),"",MAX(0,TODAY()-I164))</f>
        <v/>
      </c>
      <c r="M164">
        <f>IF(F164="","",IF(N(D164)=0,"cobrada",IF(N(L164)=0,"al corriente",IF(L164&lt;=30,"1 a 30",IF(L164&lt;=60,"31 a 60",IF(L164&lt;=90,"61 a 90","más de 90"))))))</f>
        <v/>
      </c>
    </row>
    <row r="165">
      <c r="D165" s="3">
        <f>IF(F165="","",MAX(0,N(J165)-N(K165)))</f>
        <v/>
      </c>
      <c r="G165" s="4" t="n"/>
      <c r="I165" s="4">
        <f>IF(OR(G165="",H165=""),"",G165+H165)</f>
        <v/>
      </c>
      <c r="J165" s="3" t="n"/>
      <c r="K165" s="3">
        <f>IF(F165="","",SUMIF(Cobros!$B$2:$B$3000,F165,Cobros!$C$2:$C$3000))</f>
        <v/>
      </c>
      <c r="L165">
        <f>IF(OR(F165="",N(D165)=0,I165=""),"",MAX(0,TODAY()-I165))</f>
        <v/>
      </c>
      <c r="M165">
        <f>IF(F165="","",IF(N(D165)=0,"cobrada",IF(N(L165)=0,"al corriente",IF(L165&lt;=30,"1 a 30",IF(L165&lt;=60,"31 a 60",IF(L165&lt;=90,"61 a 90","más de 90"))))))</f>
        <v/>
      </c>
    </row>
    <row r="166">
      <c r="D166" s="3">
        <f>IF(F166="","",MAX(0,N(J166)-N(K166)))</f>
        <v/>
      </c>
      <c r="G166" s="4" t="n"/>
      <c r="I166" s="4">
        <f>IF(OR(G166="",H166=""),"",G166+H166)</f>
        <v/>
      </c>
      <c r="J166" s="3" t="n"/>
      <c r="K166" s="3">
        <f>IF(F166="","",SUMIF(Cobros!$B$2:$B$3000,F166,Cobros!$C$2:$C$3000))</f>
        <v/>
      </c>
      <c r="L166">
        <f>IF(OR(F166="",N(D166)=0,I166=""),"",MAX(0,TODAY()-I166))</f>
        <v/>
      </c>
      <c r="M166">
        <f>IF(F166="","",IF(N(D166)=0,"cobrada",IF(N(L166)=0,"al corriente",IF(L166&lt;=30,"1 a 30",IF(L166&lt;=60,"31 a 60",IF(L166&lt;=90,"61 a 90","más de 90"))))))</f>
        <v/>
      </c>
    </row>
    <row r="167">
      <c r="D167" s="3">
        <f>IF(F167="","",MAX(0,N(J167)-N(K167)))</f>
        <v/>
      </c>
      <c r="G167" s="4" t="n"/>
      <c r="I167" s="4">
        <f>IF(OR(G167="",H167=""),"",G167+H167)</f>
        <v/>
      </c>
      <c r="J167" s="3" t="n"/>
      <c r="K167" s="3">
        <f>IF(F167="","",SUMIF(Cobros!$B$2:$B$3000,F167,Cobros!$C$2:$C$3000))</f>
        <v/>
      </c>
      <c r="L167">
        <f>IF(OR(F167="",N(D167)=0,I167=""),"",MAX(0,TODAY()-I167))</f>
        <v/>
      </c>
      <c r="M167">
        <f>IF(F167="","",IF(N(D167)=0,"cobrada",IF(N(L167)=0,"al corriente",IF(L167&lt;=30,"1 a 30",IF(L167&lt;=60,"31 a 60",IF(L167&lt;=90,"61 a 90","más de 90"))))))</f>
        <v/>
      </c>
    </row>
    <row r="168">
      <c r="D168" s="3">
        <f>IF(F168="","",MAX(0,N(J168)-N(K168)))</f>
        <v/>
      </c>
      <c r="G168" s="4" t="n"/>
      <c r="I168" s="4">
        <f>IF(OR(G168="",H168=""),"",G168+H168)</f>
        <v/>
      </c>
      <c r="J168" s="3" t="n"/>
      <c r="K168" s="3">
        <f>IF(F168="","",SUMIF(Cobros!$B$2:$B$3000,F168,Cobros!$C$2:$C$3000))</f>
        <v/>
      </c>
      <c r="L168">
        <f>IF(OR(F168="",N(D168)=0,I168=""),"",MAX(0,TODAY()-I168))</f>
        <v/>
      </c>
      <c r="M168">
        <f>IF(F168="","",IF(N(D168)=0,"cobrada",IF(N(L168)=0,"al corriente",IF(L168&lt;=30,"1 a 30",IF(L168&lt;=60,"31 a 60",IF(L168&lt;=90,"61 a 90","más de 90"))))))</f>
        <v/>
      </c>
    </row>
    <row r="169">
      <c r="D169" s="3">
        <f>IF(F169="","",MAX(0,N(J169)-N(K169)))</f>
        <v/>
      </c>
      <c r="G169" s="4" t="n"/>
      <c r="I169" s="4">
        <f>IF(OR(G169="",H169=""),"",G169+H169)</f>
        <v/>
      </c>
      <c r="J169" s="3" t="n"/>
      <c r="K169" s="3">
        <f>IF(F169="","",SUMIF(Cobros!$B$2:$B$3000,F169,Cobros!$C$2:$C$3000))</f>
        <v/>
      </c>
      <c r="L169">
        <f>IF(OR(F169="",N(D169)=0,I169=""),"",MAX(0,TODAY()-I169))</f>
        <v/>
      </c>
      <c r="M169">
        <f>IF(F169="","",IF(N(D169)=0,"cobrada",IF(N(L169)=0,"al corriente",IF(L169&lt;=30,"1 a 30",IF(L169&lt;=60,"31 a 60",IF(L169&lt;=90,"61 a 90","más de 90"))))))</f>
        <v/>
      </c>
    </row>
    <row r="170">
      <c r="D170" s="3">
        <f>IF(F170="","",MAX(0,N(J170)-N(K170)))</f>
        <v/>
      </c>
      <c r="G170" s="4" t="n"/>
      <c r="I170" s="4">
        <f>IF(OR(G170="",H170=""),"",G170+H170)</f>
        <v/>
      </c>
      <c r="J170" s="3" t="n"/>
      <c r="K170" s="3">
        <f>IF(F170="","",SUMIF(Cobros!$B$2:$B$3000,F170,Cobros!$C$2:$C$3000))</f>
        <v/>
      </c>
      <c r="L170">
        <f>IF(OR(F170="",N(D170)=0,I170=""),"",MAX(0,TODAY()-I170))</f>
        <v/>
      </c>
      <c r="M170">
        <f>IF(F170="","",IF(N(D170)=0,"cobrada",IF(N(L170)=0,"al corriente",IF(L170&lt;=30,"1 a 30",IF(L170&lt;=60,"31 a 60",IF(L170&lt;=90,"61 a 90","más de 90"))))))</f>
        <v/>
      </c>
    </row>
    <row r="171">
      <c r="D171" s="3">
        <f>IF(F171="","",MAX(0,N(J171)-N(K171)))</f>
        <v/>
      </c>
      <c r="G171" s="4" t="n"/>
      <c r="I171" s="4">
        <f>IF(OR(G171="",H171=""),"",G171+H171)</f>
        <v/>
      </c>
      <c r="J171" s="3" t="n"/>
      <c r="K171" s="3">
        <f>IF(F171="","",SUMIF(Cobros!$B$2:$B$3000,F171,Cobros!$C$2:$C$3000))</f>
        <v/>
      </c>
      <c r="L171">
        <f>IF(OR(F171="",N(D171)=0,I171=""),"",MAX(0,TODAY()-I171))</f>
        <v/>
      </c>
      <c r="M171">
        <f>IF(F171="","",IF(N(D171)=0,"cobrada",IF(N(L171)=0,"al corriente",IF(L171&lt;=30,"1 a 30",IF(L171&lt;=60,"31 a 60",IF(L171&lt;=90,"61 a 90","más de 90"))))))</f>
        <v/>
      </c>
    </row>
    <row r="172">
      <c r="D172" s="3">
        <f>IF(F172="","",MAX(0,N(J172)-N(K172)))</f>
        <v/>
      </c>
      <c r="G172" s="4" t="n"/>
      <c r="I172" s="4">
        <f>IF(OR(G172="",H172=""),"",G172+H172)</f>
        <v/>
      </c>
      <c r="J172" s="3" t="n"/>
      <c r="K172" s="3">
        <f>IF(F172="","",SUMIF(Cobros!$B$2:$B$3000,F172,Cobros!$C$2:$C$3000))</f>
        <v/>
      </c>
      <c r="L172">
        <f>IF(OR(F172="",N(D172)=0,I172=""),"",MAX(0,TODAY()-I172))</f>
        <v/>
      </c>
      <c r="M172">
        <f>IF(F172="","",IF(N(D172)=0,"cobrada",IF(N(L172)=0,"al corriente",IF(L172&lt;=30,"1 a 30",IF(L172&lt;=60,"31 a 60",IF(L172&lt;=90,"61 a 90","más de 90"))))))</f>
        <v/>
      </c>
    </row>
    <row r="173">
      <c r="D173" s="3">
        <f>IF(F173="","",MAX(0,N(J173)-N(K173)))</f>
        <v/>
      </c>
      <c r="G173" s="4" t="n"/>
      <c r="I173" s="4">
        <f>IF(OR(G173="",H173=""),"",G173+H173)</f>
        <v/>
      </c>
      <c r="J173" s="3" t="n"/>
      <c r="K173" s="3">
        <f>IF(F173="","",SUMIF(Cobros!$B$2:$B$3000,F173,Cobros!$C$2:$C$3000))</f>
        <v/>
      </c>
      <c r="L173">
        <f>IF(OR(F173="",N(D173)=0,I173=""),"",MAX(0,TODAY()-I173))</f>
        <v/>
      </c>
      <c r="M173">
        <f>IF(F173="","",IF(N(D173)=0,"cobrada",IF(N(L173)=0,"al corriente",IF(L173&lt;=30,"1 a 30",IF(L173&lt;=60,"31 a 60",IF(L173&lt;=90,"61 a 90","más de 90"))))))</f>
        <v/>
      </c>
    </row>
    <row r="174">
      <c r="D174" s="3">
        <f>IF(F174="","",MAX(0,N(J174)-N(K174)))</f>
        <v/>
      </c>
      <c r="G174" s="4" t="n"/>
      <c r="I174" s="4">
        <f>IF(OR(G174="",H174=""),"",G174+H174)</f>
        <v/>
      </c>
      <c r="J174" s="3" t="n"/>
      <c r="K174" s="3">
        <f>IF(F174="","",SUMIF(Cobros!$B$2:$B$3000,F174,Cobros!$C$2:$C$3000))</f>
        <v/>
      </c>
      <c r="L174">
        <f>IF(OR(F174="",N(D174)=0,I174=""),"",MAX(0,TODAY()-I174))</f>
        <v/>
      </c>
      <c r="M174">
        <f>IF(F174="","",IF(N(D174)=0,"cobrada",IF(N(L174)=0,"al corriente",IF(L174&lt;=30,"1 a 30",IF(L174&lt;=60,"31 a 60",IF(L174&lt;=90,"61 a 90","más de 90"))))))</f>
        <v/>
      </c>
    </row>
    <row r="175">
      <c r="D175" s="3">
        <f>IF(F175="","",MAX(0,N(J175)-N(K175)))</f>
        <v/>
      </c>
      <c r="G175" s="4" t="n"/>
      <c r="I175" s="4">
        <f>IF(OR(G175="",H175=""),"",G175+H175)</f>
        <v/>
      </c>
      <c r="J175" s="3" t="n"/>
      <c r="K175" s="3">
        <f>IF(F175="","",SUMIF(Cobros!$B$2:$B$3000,F175,Cobros!$C$2:$C$3000))</f>
        <v/>
      </c>
      <c r="L175">
        <f>IF(OR(F175="",N(D175)=0,I175=""),"",MAX(0,TODAY()-I175))</f>
        <v/>
      </c>
      <c r="M175">
        <f>IF(F175="","",IF(N(D175)=0,"cobrada",IF(N(L175)=0,"al corriente",IF(L175&lt;=30,"1 a 30",IF(L175&lt;=60,"31 a 60",IF(L175&lt;=90,"61 a 90","más de 90"))))))</f>
        <v/>
      </c>
    </row>
    <row r="176">
      <c r="D176" s="3">
        <f>IF(F176="","",MAX(0,N(J176)-N(K176)))</f>
        <v/>
      </c>
      <c r="G176" s="4" t="n"/>
      <c r="I176" s="4">
        <f>IF(OR(G176="",H176=""),"",G176+H176)</f>
        <v/>
      </c>
      <c r="J176" s="3" t="n"/>
      <c r="K176" s="3">
        <f>IF(F176="","",SUMIF(Cobros!$B$2:$B$3000,F176,Cobros!$C$2:$C$3000))</f>
        <v/>
      </c>
      <c r="L176">
        <f>IF(OR(F176="",N(D176)=0,I176=""),"",MAX(0,TODAY()-I176))</f>
        <v/>
      </c>
      <c r="M176">
        <f>IF(F176="","",IF(N(D176)=0,"cobrada",IF(N(L176)=0,"al corriente",IF(L176&lt;=30,"1 a 30",IF(L176&lt;=60,"31 a 60",IF(L176&lt;=90,"61 a 90","más de 90"))))))</f>
        <v/>
      </c>
    </row>
    <row r="177">
      <c r="D177" s="3">
        <f>IF(F177="","",MAX(0,N(J177)-N(K177)))</f>
        <v/>
      </c>
      <c r="G177" s="4" t="n"/>
      <c r="I177" s="4">
        <f>IF(OR(G177="",H177=""),"",G177+H177)</f>
        <v/>
      </c>
      <c r="J177" s="3" t="n"/>
      <c r="K177" s="3">
        <f>IF(F177="","",SUMIF(Cobros!$B$2:$B$3000,F177,Cobros!$C$2:$C$3000))</f>
        <v/>
      </c>
      <c r="L177">
        <f>IF(OR(F177="",N(D177)=0,I177=""),"",MAX(0,TODAY()-I177))</f>
        <v/>
      </c>
      <c r="M177">
        <f>IF(F177="","",IF(N(D177)=0,"cobrada",IF(N(L177)=0,"al corriente",IF(L177&lt;=30,"1 a 30",IF(L177&lt;=60,"31 a 60",IF(L177&lt;=90,"61 a 90","más de 90"))))))</f>
        <v/>
      </c>
    </row>
    <row r="178">
      <c r="D178" s="3">
        <f>IF(F178="","",MAX(0,N(J178)-N(K178)))</f>
        <v/>
      </c>
      <c r="G178" s="4" t="n"/>
      <c r="I178" s="4">
        <f>IF(OR(G178="",H178=""),"",G178+H178)</f>
        <v/>
      </c>
      <c r="J178" s="3" t="n"/>
      <c r="K178" s="3">
        <f>IF(F178="","",SUMIF(Cobros!$B$2:$B$3000,F178,Cobros!$C$2:$C$3000))</f>
        <v/>
      </c>
      <c r="L178">
        <f>IF(OR(F178="",N(D178)=0,I178=""),"",MAX(0,TODAY()-I178))</f>
        <v/>
      </c>
      <c r="M178">
        <f>IF(F178="","",IF(N(D178)=0,"cobrada",IF(N(L178)=0,"al corriente",IF(L178&lt;=30,"1 a 30",IF(L178&lt;=60,"31 a 60",IF(L178&lt;=90,"61 a 90","más de 90"))))))</f>
        <v/>
      </c>
    </row>
    <row r="179">
      <c r="D179" s="3">
        <f>IF(F179="","",MAX(0,N(J179)-N(K179)))</f>
        <v/>
      </c>
      <c r="G179" s="4" t="n"/>
      <c r="I179" s="4">
        <f>IF(OR(G179="",H179=""),"",G179+H179)</f>
        <v/>
      </c>
      <c r="J179" s="3" t="n"/>
      <c r="K179" s="3">
        <f>IF(F179="","",SUMIF(Cobros!$B$2:$B$3000,F179,Cobros!$C$2:$C$3000))</f>
        <v/>
      </c>
      <c r="L179">
        <f>IF(OR(F179="",N(D179)=0,I179=""),"",MAX(0,TODAY()-I179))</f>
        <v/>
      </c>
      <c r="M179">
        <f>IF(F179="","",IF(N(D179)=0,"cobrada",IF(N(L179)=0,"al corriente",IF(L179&lt;=30,"1 a 30",IF(L179&lt;=60,"31 a 60",IF(L179&lt;=90,"61 a 90","más de 90"))))))</f>
        <v/>
      </c>
    </row>
    <row r="180">
      <c r="D180" s="3">
        <f>IF(F180="","",MAX(0,N(J180)-N(K180)))</f>
        <v/>
      </c>
      <c r="G180" s="4" t="n"/>
      <c r="I180" s="4">
        <f>IF(OR(G180="",H180=""),"",G180+H180)</f>
        <v/>
      </c>
      <c r="J180" s="3" t="n"/>
      <c r="K180" s="3">
        <f>IF(F180="","",SUMIF(Cobros!$B$2:$B$3000,F180,Cobros!$C$2:$C$3000))</f>
        <v/>
      </c>
      <c r="L180">
        <f>IF(OR(F180="",N(D180)=0,I180=""),"",MAX(0,TODAY()-I180))</f>
        <v/>
      </c>
      <c r="M180">
        <f>IF(F180="","",IF(N(D180)=0,"cobrada",IF(N(L180)=0,"al corriente",IF(L180&lt;=30,"1 a 30",IF(L180&lt;=60,"31 a 60",IF(L180&lt;=90,"61 a 90","más de 90"))))))</f>
        <v/>
      </c>
    </row>
    <row r="181">
      <c r="D181" s="3">
        <f>IF(F181="","",MAX(0,N(J181)-N(K181)))</f>
        <v/>
      </c>
      <c r="G181" s="4" t="n"/>
      <c r="I181" s="4">
        <f>IF(OR(G181="",H181=""),"",G181+H181)</f>
        <v/>
      </c>
      <c r="J181" s="3" t="n"/>
      <c r="K181" s="3">
        <f>IF(F181="","",SUMIF(Cobros!$B$2:$B$3000,F181,Cobros!$C$2:$C$3000))</f>
        <v/>
      </c>
      <c r="L181">
        <f>IF(OR(F181="",N(D181)=0,I181=""),"",MAX(0,TODAY()-I181))</f>
        <v/>
      </c>
      <c r="M181">
        <f>IF(F181="","",IF(N(D181)=0,"cobrada",IF(N(L181)=0,"al corriente",IF(L181&lt;=30,"1 a 30",IF(L181&lt;=60,"31 a 60",IF(L181&lt;=90,"61 a 90","más de 90"))))))</f>
        <v/>
      </c>
    </row>
    <row r="182">
      <c r="D182" s="3">
        <f>IF(F182="","",MAX(0,N(J182)-N(K182)))</f>
        <v/>
      </c>
      <c r="G182" s="4" t="n"/>
      <c r="I182" s="4">
        <f>IF(OR(G182="",H182=""),"",G182+H182)</f>
        <v/>
      </c>
      <c r="J182" s="3" t="n"/>
      <c r="K182" s="3">
        <f>IF(F182="","",SUMIF(Cobros!$B$2:$B$3000,F182,Cobros!$C$2:$C$3000))</f>
        <v/>
      </c>
      <c r="L182">
        <f>IF(OR(F182="",N(D182)=0,I182=""),"",MAX(0,TODAY()-I182))</f>
        <v/>
      </c>
      <c r="M182">
        <f>IF(F182="","",IF(N(D182)=0,"cobrada",IF(N(L182)=0,"al corriente",IF(L182&lt;=30,"1 a 30",IF(L182&lt;=60,"31 a 60",IF(L182&lt;=90,"61 a 90","más de 90"))))))</f>
        <v/>
      </c>
    </row>
    <row r="183">
      <c r="D183" s="3">
        <f>IF(F183="","",MAX(0,N(J183)-N(K183)))</f>
        <v/>
      </c>
      <c r="G183" s="4" t="n"/>
      <c r="I183" s="4">
        <f>IF(OR(G183="",H183=""),"",G183+H183)</f>
        <v/>
      </c>
      <c r="J183" s="3" t="n"/>
      <c r="K183" s="3">
        <f>IF(F183="","",SUMIF(Cobros!$B$2:$B$3000,F183,Cobros!$C$2:$C$3000))</f>
        <v/>
      </c>
      <c r="L183">
        <f>IF(OR(F183="",N(D183)=0,I183=""),"",MAX(0,TODAY()-I183))</f>
        <v/>
      </c>
      <c r="M183">
        <f>IF(F183="","",IF(N(D183)=0,"cobrada",IF(N(L183)=0,"al corriente",IF(L183&lt;=30,"1 a 30",IF(L183&lt;=60,"31 a 60",IF(L183&lt;=90,"61 a 90","más de 90"))))))</f>
        <v/>
      </c>
    </row>
    <row r="184">
      <c r="D184" s="3">
        <f>IF(F184="","",MAX(0,N(J184)-N(K184)))</f>
        <v/>
      </c>
      <c r="G184" s="4" t="n"/>
      <c r="I184" s="4">
        <f>IF(OR(G184="",H184=""),"",G184+H184)</f>
        <v/>
      </c>
      <c r="J184" s="3" t="n"/>
      <c r="K184" s="3">
        <f>IF(F184="","",SUMIF(Cobros!$B$2:$B$3000,F184,Cobros!$C$2:$C$3000))</f>
        <v/>
      </c>
      <c r="L184">
        <f>IF(OR(F184="",N(D184)=0,I184=""),"",MAX(0,TODAY()-I184))</f>
        <v/>
      </c>
      <c r="M184">
        <f>IF(F184="","",IF(N(D184)=0,"cobrada",IF(N(L184)=0,"al corriente",IF(L184&lt;=30,"1 a 30",IF(L184&lt;=60,"31 a 60",IF(L184&lt;=90,"61 a 90","más de 90"))))))</f>
        <v/>
      </c>
    </row>
    <row r="185">
      <c r="D185" s="3">
        <f>IF(F185="","",MAX(0,N(J185)-N(K185)))</f>
        <v/>
      </c>
      <c r="G185" s="4" t="n"/>
      <c r="I185" s="4">
        <f>IF(OR(G185="",H185=""),"",G185+H185)</f>
        <v/>
      </c>
      <c r="J185" s="3" t="n"/>
      <c r="K185" s="3">
        <f>IF(F185="","",SUMIF(Cobros!$B$2:$B$3000,F185,Cobros!$C$2:$C$3000))</f>
        <v/>
      </c>
      <c r="L185">
        <f>IF(OR(F185="",N(D185)=0,I185=""),"",MAX(0,TODAY()-I185))</f>
        <v/>
      </c>
      <c r="M185">
        <f>IF(F185="","",IF(N(D185)=0,"cobrada",IF(N(L185)=0,"al corriente",IF(L185&lt;=30,"1 a 30",IF(L185&lt;=60,"31 a 60",IF(L185&lt;=90,"61 a 90","más de 90"))))))</f>
        <v/>
      </c>
    </row>
    <row r="186">
      <c r="D186" s="3">
        <f>IF(F186="","",MAX(0,N(J186)-N(K186)))</f>
        <v/>
      </c>
      <c r="G186" s="4" t="n"/>
      <c r="I186" s="4">
        <f>IF(OR(G186="",H186=""),"",G186+H186)</f>
        <v/>
      </c>
      <c r="J186" s="3" t="n"/>
      <c r="K186" s="3">
        <f>IF(F186="","",SUMIF(Cobros!$B$2:$B$3000,F186,Cobros!$C$2:$C$3000))</f>
        <v/>
      </c>
      <c r="L186">
        <f>IF(OR(F186="",N(D186)=0,I186=""),"",MAX(0,TODAY()-I186))</f>
        <v/>
      </c>
      <c r="M186">
        <f>IF(F186="","",IF(N(D186)=0,"cobrada",IF(N(L186)=0,"al corriente",IF(L186&lt;=30,"1 a 30",IF(L186&lt;=60,"31 a 60",IF(L186&lt;=90,"61 a 90","más de 90"))))))</f>
        <v/>
      </c>
    </row>
    <row r="187">
      <c r="D187" s="3">
        <f>IF(F187="","",MAX(0,N(J187)-N(K187)))</f>
        <v/>
      </c>
      <c r="G187" s="4" t="n"/>
      <c r="I187" s="4">
        <f>IF(OR(G187="",H187=""),"",G187+H187)</f>
        <v/>
      </c>
      <c r="J187" s="3" t="n"/>
      <c r="K187" s="3">
        <f>IF(F187="","",SUMIF(Cobros!$B$2:$B$3000,F187,Cobros!$C$2:$C$3000))</f>
        <v/>
      </c>
      <c r="L187">
        <f>IF(OR(F187="",N(D187)=0,I187=""),"",MAX(0,TODAY()-I187))</f>
        <v/>
      </c>
      <c r="M187">
        <f>IF(F187="","",IF(N(D187)=0,"cobrada",IF(N(L187)=0,"al corriente",IF(L187&lt;=30,"1 a 30",IF(L187&lt;=60,"31 a 60",IF(L187&lt;=90,"61 a 90","más de 90"))))))</f>
        <v/>
      </c>
    </row>
    <row r="188">
      <c r="D188" s="3">
        <f>IF(F188="","",MAX(0,N(J188)-N(K188)))</f>
        <v/>
      </c>
      <c r="G188" s="4" t="n"/>
      <c r="I188" s="4">
        <f>IF(OR(G188="",H188=""),"",G188+H188)</f>
        <v/>
      </c>
      <c r="J188" s="3" t="n"/>
      <c r="K188" s="3">
        <f>IF(F188="","",SUMIF(Cobros!$B$2:$B$3000,F188,Cobros!$C$2:$C$3000))</f>
        <v/>
      </c>
      <c r="L188">
        <f>IF(OR(F188="",N(D188)=0,I188=""),"",MAX(0,TODAY()-I188))</f>
        <v/>
      </c>
      <c r="M188">
        <f>IF(F188="","",IF(N(D188)=0,"cobrada",IF(N(L188)=0,"al corriente",IF(L188&lt;=30,"1 a 30",IF(L188&lt;=60,"31 a 60",IF(L188&lt;=90,"61 a 90","más de 90"))))))</f>
        <v/>
      </c>
    </row>
    <row r="189">
      <c r="D189" s="3">
        <f>IF(F189="","",MAX(0,N(J189)-N(K189)))</f>
        <v/>
      </c>
      <c r="G189" s="4" t="n"/>
      <c r="I189" s="4">
        <f>IF(OR(G189="",H189=""),"",G189+H189)</f>
        <v/>
      </c>
      <c r="J189" s="3" t="n"/>
      <c r="K189" s="3">
        <f>IF(F189="","",SUMIF(Cobros!$B$2:$B$3000,F189,Cobros!$C$2:$C$3000))</f>
        <v/>
      </c>
      <c r="L189">
        <f>IF(OR(F189="",N(D189)=0,I189=""),"",MAX(0,TODAY()-I189))</f>
        <v/>
      </c>
      <c r="M189">
        <f>IF(F189="","",IF(N(D189)=0,"cobrada",IF(N(L189)=0,"al corriente",IF(L189&lt;=30,"1 a 30",IF(L189&lt;=60,"31 a 60",IF(L189&lt;=90,"61 a 90","más de 90"))))))</f>
        <v/>
      </c>
    </row>
    <row r="190">
      <c r="D190" s="3">
        <f>IF(F190="","",MAX(0,N(J190)-N(K190)))</f>
        <v/>
      </c>
      <c r="G190" s="4" t="n"/>
      <c r="I190" s="4">
        <f>IF(OR(G190="",H190=""),"",G190+H190)</f>
        <v/>
      </c>
      <c r="J190" s="3" t="n"/>
      <c r="K190" s="3">
        <f>IF(F190="","",SUMIF(Cobros!$B$2:$B$3000,F190,Cobros!$C$2:$C$3000))</f>
        <v/>
      </c>
      <c r="L190">
        <f>IF(OR(F190="",N(D190)=0,I190=""),"",MAX(0,TODAY()-I190))</f>
        <v/>
      </c>
      <c r="M190">
        <f>IF(F190="","",IF(N(D190)=0,"cobrada",IF(N(L190)=0,"al corriente",IF(L190&lt;=30,"1 a 30",IF(L190&lt;=60,"31 a 60",IF(L190&lt;=90,"61 a 90","más de 90"))))))</f>
        <v/>
      </c>
    </row>
    <row r="191">
      <c r="D191" s="3">
        <f>IF(F191="","",MAX(0,N(J191)-N(K191)))</f>
        <v/>
      </c>
      <c r="G191" s="4" t="n"/>
      <c r="I191" s="4">
        <f>IF(OR(G191="",H191=""),"",G191+H191)</f>
        <v/>
      </c>
      <c r="J191" s="3" t="n"/>
      <c r="K191" s="3">
        <f>IF(F191="","",SUMIF(Cobros!$B$2:$B$3000,F191,Cobros!$C$2:$C$3000))</f>
        <v/>
      </c>
      <c r="L191">
        <f>IF(OR(F191="",N(D191)=0,I191=""),"",MAX(0,TODAY()-I191))</f>
        <v/>
      </c>
      <c r="M191">
        <f>IF(F191="","",IF(N(D191)=0,"cobrada",IF(N(L191)=0,"al corriente",IF(L191&lt;=30,"1 a 30",IF(L191&lt;=60,"31 a 60",IF(L191&lt;=90,"61 a 90","más de 90"))))))</f>
        <v/>
      </c>
    </row>
    <row r="192">
      <c r="D192" s="3">
        <f>IF(F192="","",MAX(0,N(J192)-N(K192)))</f>
        <v/>
      </c>
      <c r="G192" s="4" t="n"/>
      <c r="I192" s="4">
        <f>IF(OR(G192="",H192=""),"",G192+H192)</f>
        <v/>
      </c>
      <c r="J192" s="3" t="n"/>
      <c r="K192" s="3">
        <f>IF(F192="","",SUMIF(Cobros!$B$2:$B$3000,F192,Cobros!$C$2:$C$3000))</f>
        <v/>
      </c>
      <c r="L192">
        <f>IF(OR(F192="",N(D192)=0,I192=""),"",MAX(0,TODAY()-I192))</f>
        <v/>
      </c>
      <c r="M192">
        <f>IF(F192="","",IF(N(D192)=0,"cobrada",IF(N(L192)=0,"al corriente",IF(L192&lt;=30,"1 a 30",IF(L192&lt;=60,"31 a 60",IF(L192&lt;=90,"61 a 90","más de 90"))))))</f>
        <v/>
      </c>
    </row>
    <row r="193">
      <c r="D193" s="3">
        <f>IF(F193="","",MAX(0,N(J193)-N(K193)))</f>
        <v/>
      </c>
      <c r="G193" s="4" t="n"/>
      <c r="I193" s="4">
        <f>IF(OR(G193="",H193=""),"",G193+H193)</f>
        <v/>
      </c>
      <c r="J193" s="3" t="n"/>
      <c r="K193" s="3">
        <f>IF(F193="","",SUMIF(Cobros!$B$2:$B$3000,F193,Cobros!$C$2:$C$3000))</f>
        <v/>
      </c>
      <c r="L193">
        <f>IF(OR(F193="",N(D193)=0,I193=""),"",MAX(0,TODAY()-I193))</f>
        <v/>
      </c>
      <c r="M193">
        <f>IF(F193="","",IF(N(D193)=0,"cobrada",IF(N(L193)=0,"al corriente",IF(L193&lt;=30,"1 a 30",IF(L193&lt;=60,"31 a 60",IF(L193&lt;=90,"61 a 90","más de 90"))))))</f>
        <v/>
      </c>
    </row>
    <row r="194">
      <c r="D194" s="3">
        <f>IF(F194="","",MAX(0,N(J194)-N(K194)))</f>
        <v/>
      </c>
      <c r="G194" s="4" t="n"/>
      <c r="I194" s="4">
        <f>IF(OR(G194="",H194=""),"",G194+H194)</f>
        <v/>
      </c>
      <c r="J194" s="3" t="n"/>
      <c r="K194" s="3">
        <f>IF(F194="","",SUMIF(Cobros!$B$2:$B$3000,F194,Cobros!$C$2:$C$3000))</f>
        <v/>
      </c>
      <c r="L194">
        <f>IF(OR(F194="",N(D194)=0,I194=""),"",MAX(0,TODAY()-I194))</f>
        <v/>
      </c>
      <c r="M194">
        <f>IF(F194="","",IF(N(D194)=0,"cobrada",IF(N(L194)=0,"al corriente",IF(L194&lt;=30,"1 a 30",IF(L194&lt;=60,"31 a 60",IF(L194&lt;=90,"61 a 90","más de 90"))))))</f>
        <v/>
      </c>
    </row>
    <row r="195">
      <c r="D195" s="3">
        <f>IF(F195="","",MAX(0,N(J195)-N(K195)))</f>
        <v/>
      </c>
      <c r="G195" s="4" t="n"/>
      <c r="I195" s="4">
        <f>IF(OR(G195="",H195=""),"",G195+H195)</f>
        <v/>
      </c>
      <c r="J195" s="3" t="n"/>
      <c r="K195" s="3">
        <f>IF(F195="","",SUMIF(Cobros!$B$2:$B$3000,F195,Cobros!$C$2:$C$3000))</f>
        <v/>
      </c>
      <c r="L195">
        <f>IF(OR(F195="",N(D195)=0,I195=""),"",MAX(0,TODAY()-I195))</f>
        <v/>
      </c>
      <c r="M195">
        <f>IF(F195="","",IF(N(D195)=0,"cobrada",IF(N(L195)=0,"al corriente",IF(L195&lt;=30,"1 a 30",IF(L195&lt;=60,"31 a 60",IF(L195&lt;=90,"61 a 90","más de 90"))))))</f>
        <v/>
      </c>
    </row>
    <row r="196">
      <c r="D196" s="3">
        <f>IF(F196="","",MAX(0,N(J196)-N(K196)))</f>
        <v/>
      </c>
      <c r="G196" s="4" t="n"/>
      <c r="I196" s="4">
        <f>IF(OR(G196="",H196=""),"",G196+H196)</f>
        <v/>
      </c>
      <c r="J196" s="3" t="n"/>
      <c r="K196" s="3">
        <f>IF(F196="","",SUMIF(Cobros!$B$2:$B$3000,F196,Cobros!$C$2:$C$3000))</f>
        <v/>
      </c>
      <c r="L196">
        <f>IF(OR(F196="",N(D196)=0,I196=""),"",MAX(0,TODAY()-I196))</f>
        <v/>
      </c>
      <c r="M196">
        <f>IF(F196="","",IF(N(D196)=0,"cobrada",IF(N(L196)=0,"al corriente",IF(L196&lt;=30,"1 a 30",IF(L196&lt;=60,"31 a 60",IF(L196&lt;=90,"61 a 90","más de 90"))))))</f>
        <v/>
      </c>
    </row>
    <row r="197">
      <c r="D197" s="3">
        <f>IF(F197="","",MAX(0,N(J197)-N(K197)))</f>
        <v/>
      </c>
      <c r="G197" s="4" t="n"/>
      <c r="I197" s="4">
        <f>IF(OR(G197="",H197=""),"",G197+H197)</f>
        <v/>
      </c>
      <c r="J197" s="3" t="n"/>
      <c r="K197" s="3">
        <f>IF(F197="","",SUMIF(Cobros!$B$2:$B$3000,F197,Cobros!$C$2:$C$3000))</f>
        <v/>
      </c>
      <c r="L197">
        <f>IF(OR(F197="",N(D197)=0,I197=""),"",MAX(0,TODAY()-I197))</f>
        <v/>
      </c>
      <c r="M197">
        <f>IF(F197="","",IF(N(D197)=0,"cobrada",IF(N(L197)=0,"al corriente",IF(L197&lt;=30,"1 a 30",IF(L197&lt;=60,"31 a 60",IF(L197&lt;=90,"61 a 90","más de 90"))))))</f>
        <v/>
      </c>
    </row>
    <row r="198">
      <c r="D198" s="3">
        <f>IF(F198="","",MAX(0,N(J198)-N(K198)))</f>
        <v/>
      </c>
      <c r="G198" s="4" t="n"/>
      <c r="I198" s="4">
        <f>IF(OR(G198="",H198=""),"",G198+H198)</f>
        <v/>
      </c>
      <c r="J198" s="3" t="n"/>
      <c r="K198" s="3">
        <f>IF(F198="","",SUMIF(Cobros!$B$2:$B$3000,F198,Cobros!$C$2:$C$3000))</f>
        <v/>
      </c>
      <c r="L198">
        <f>IF(OR(F198="",N(D198)=0,I198=""),"",MAX(0,TODAY()-I198))</f>
        <v/>
      </c>
      <c r="M198">
        <f>IF(F198="","",IF(N(D198)=0,"cobrada",IF(N(L198)=0,"al corriente",IF(L198&lt;=30,"1 a 30",IF(L198&lt;=60,"31 a 60",IF(L198&lt;=90,"61 a 90","más de 90"))))))</f>
        <v/>
      </c>
    </row>
    <row r="199">
      <c r="D199" s="3">
        <f>IF(F199="","",MAX(0,N(J199)-N(K199)))</f>
        <v/>
      </c>
      <c r="G199" s="4" t="n"/>
      <c r="I199" s="4">
        <f>IF(OR(G199="",H199=""),"",G199+H199)</f>
        <v/>
      </c>
      <c r="J199" s="3" t="n"/>
      <c r="K199" s="3">
        <f>IF(F199="","",SUMIF(Cobros!$B$2:$B$3000,F199,Cobros!$C$2:$C$3000))</f>
        <v/>
      </c>
      <c r="L199">
        <f>IF(OR(F199="",N(D199)=0,I199=""),"",MAX(0,TODAY()-I199))</f>
        <v/>
      </c>
      <c r="M199">
        <f>IF(F199="","",IF(N(D199)=0,"cobrada",IF(N(L199)=0,"al corriente",IF(L199&lt;=30,"1 a 30",IF(L199&lt;=60,"31 a 60",IF(L199&lt;=90,"61 a 90","más de 90"))))))</f>
        <v/>
      </c>
    </row>
    <row r="200">
      <c r="D200" s="3">
        <f>IF(F200="","",MAX(0,N(J200)-N(K200)))</f>
        <v/>
      </c>
      <c r="G200" s="4" t="n"/>
      <c r="I200" s="4">
        <f>IF(OR(G200="",H200=""),"",G200+H200)</f>
        <v/>
      </c>
      <c r="J200" s="3" t="n"/>
      <c r="K200" s="3">
        <f>IF(F200="","",SUMIF(Cobros!$B$2:$B$3000,F200,Cobros!$C$2:$C$3000))</f>
        <v/>
      </c>
      <c r="L200">
        <f>IF(OR(F200="",N(D200)=0,I200=""),"",MAX(0,TODAY()-I200))</f>
        <v/>
      </c>
      <c r="M200">
        <f>IF(F200="","",IF(N(D200)=0,"cobrada",IF(N(L200)=0,"al corriente",IF(L200&lt;=30,"1 a 30",IF(L200&lt;=60,"31 a 60",IF(L200&lt;=90,"61 a 90","más de 90"))))))</f>
        <v/>
      </c>
    </row>
    <row r="201">
      <c r="D201" s="3">
        <f>IF(F201="","",MAX(0,N(J201)-N(K201)))</f>
        <v/>
      </c>
      <c r="G201" s="4" t="n"/>
      <c r="I201" s="4">
        <f>IF(OR(G201="",H201=""),"",G201+H201)</f>
        <v/>
      </c>
      <c r="J201" s="3" t="n"/>
      <c r="K201" s="3">
        <f>IF(F201="","",SUMIF(Cobros!$B$2:$B$3000,F201,Cobros!$C$2:$C$3000))</f>
        <v/>
      </c>
      <c r="L201">
        <f>IF(OR(F201="",N(D201)=0,I201=""),"",MAX(0,TODAY()-I201))</f>
        <v/>
      </c>
      <c r="M201">
        <f>IF(F201="","",IF(N(D201)=0,"cobrada",IF(N(L201)=0,"al corriente",IF(L201&lt;=30,"1 a 30",IF(L201&lt;=60,"31 a 60",IF(L201&lt;=90,"61 a 90","más de 90"))))))</f>
        <v/>
      </c>
    </row>
    <row r="202">
      <c r="D202" s="3">
        <f>IF(F202="","",MAX(0,N(J202)-N(K202)))</f>
        <v/>
      </c>
      <c r="G202" s="4" t="n"/>
      <c r="I202" s="4">
        <f>IF(OR(G202="",H202=""),"",G202+H202)</f>
        <v/>
      </c>
      <c r="J202" s="3" t="n"/>
      <c r="K202" s="3">
        <f>IF(F202="","",SUMIF(Cobros!$B$2:$B$3000,F202,Cobros!$C$2:$C$3000))</f>
        <v/>
      </c>
      <c r="L202">
        <f>IF(OR(F202="",N(D202)=0,I202=""),"",MAX(0,TODAY()-I202))</f>
        <v/>
      </c>
      <c r="M202">
        <f>IF(F202="","",IF(N(D202)=0,"cobrada",IF(N(L202)=0,"al corriente",IF(L202&lt;=30,"1 a 30",IF(L202&lt;=60,"31 a 60",IF(L202&lt;=90,"61 a 90","más de 90"))))))</f>
        <v/>
      </c>
    </row>
    <row r="203">
      <c r="D203" s="3">
        <f>IF(F203="","",MAX(0,N(J203)-N(K203)))</f>
        <v/>
      </c>
      <c r="G203" s="4" t="n"/>
      <c r="I203" s="4">
        <f>IF(OR(G203="",H203=""),"",G203+H203)</f>
        <v/>
      </c>
      <c r="J203" s="3" t="n"/>
      <c r="K203" s="3">
        <f>IF(F203="","",SUMIF(Cobros!$B$2:$B$3000,F203,Cobros!$C$2:$C$3000))</f>
        <v/>
      </c>
      <c r="L203">
        <f>IF(OR(F203="",N(D203)=0,I203=""),"",MAX(0,TODAY()-I203))</f>
        <v/>
      </c>
      <c r="M203">
        <f>IF(F203="","",IF(N(D203)=0,"cobrada",IF(N(L203)=0,"al corriente",IF(L203&lt;=30,"1 a 30",IF(L203&lt;=60,"31 a 60",IF(L203&lt;=90,"61 a 90","más de 90"))))))</f>
        <v/>
      </c>
    </row>
    <row r="204">
      <c r="D204" s="3">
        <f>IF(F204="","",MAX(0,N(J204)-N(K204)))</f>
        <v/>
      </c>
      <c r="G204" s="4" t="n"/>
      <c r="I204" s="4">
        <f>IF(OR(G204="",H204=""),"",G204+H204)</f>
        <v/>
      </c>
      <c r="J204" s="3" t="n"/>
      <c r="K204" s="3">
        <f>IF(F204="","",SUMIF(Cobros!$B$2:$B$3000,F204,Cobros!$C$2:$C$3000))</f>
        <v/>
      </c>
      <c r="L204">
        <f>IF(OR(F204="",N(D204)=0,I204=""),"",MAX(0,TODAY()-I204))</f>
        <v/>
      </c>
      <c r="M204">
        <f>IF(F204="","",IF(N(D204)=0,"cobrada",IF(N(L204)=0,"al corriente",IF(L204&lt;=30,"1 a 30",IF(L204&lt;=60,"31 a 60",IF(L204&lt;=90,"61 a 90","más de 90"))))))</f>
        <v/>
      </c>
    </row>
    <row r="205">
      <c r="D205" s="3">
        <f>IF(F205="","",MAX(0,N(J205)-N(K205)))</f>
        <v/>
      </c>
      <c r="G205" s="4" t="n"/>
      <c r="I205" s="4">
        <f>IF(OR(G205="",H205=""),"",G205+H205)</f>
        <v/>
      </c>
      <c r="J205" s="3" t="n"/>
      <c r="K205" s="3">
        <f>IF(F205="","",SUMIF(Cobros!$B$2:$B$3000,F205,Cobros!$C$2:$C$3000))</f>
        <v/>
      </c>
      <c r="L205">
        <f>IF(OR(F205="",N(D205)=0,I205=""),"",MAX(0,TODAY()-I205))</f>
        <v/>
      </c>
      <c r="M205">
        <f>IF(F205="","",IF(N(D205)=0,"cobrada",IF(N(L205)=0,"al corriente",IF(L205&lt;=30,"1 a 30",IF(L205&lt;=60,"31 a 60",IF(L205&lt;=90,"61 a 90","más de 90"))))))</f>
        <v/>
      </c>
    </row>
    <row r="206">
      <c r="D206" s="3">
        <f>IF(F206="","",MAX(0,N(J206)-N(K206)))</f>
        <v/>
      </c>
      <c r="G206" s="4" t="n"/>
      <c r="I206" s="4">
        <f>IF(OR(G206="",H206=""),"",G206+H206)</f>
        <v/>
      </c>
      <c r="J206" s="3" t="n"/>
      <c r="K206" s="3">
        <f>IF(F206="","",SUMIF(Cobros!$B$2:$B$3000,F206,Cobros!$C$2:$C$3000))</f>
        <v/>
      </c>
      <c r="L206">
        <f>IF(OR(F206="",N(D206)=0,I206=""),"",MAX(0,TODAY()-I206))</f>
        <v/>
      </c>
      <c r="M206">
        <f>IF(F206="","",IF(N(D206)=0,"cobrada",IF(N(L206)=0,"al corriente",IF(L206&lt;=30,"1 a 30",IF(L206&lt;=60,"31 a 60",IF(L206&lt;=90,"61 a 90","más de 90"))))))</f>
        <v/>
      </c>
    </row>
    <row r="207">
      <c r="D207" s="3">
        <f>IF(F207="","",MAX(0,N(J207)-N(K207)))</f>
        <v/>
      </c>
      <c r="G207" s="4" t="n"/>
      <c r="I207" s="4">
        <f>IF(OR(G207="",H207=""),"",G207+H207)</f>
        <v/>
      </c>
      <c r="J207" s="3" t="n"/>
      <c r="K207" s="3">
        <f>IF(F207="","",SUMIF(Cobros!$B$2:$B$3000,F207,Cobros!$C$2:$C$3000))</f>
        <v/>
      </c>
      <c r="L207">
        <f>IF(OR(F207="",N(D207)=0,I207=""),"",MAX(0,TODAY()-I207))</f>
        <v/>
      </c>
      <c r="M207">
        <f>IF(F207="","",IF(N(D207)=0,"cobrada",IF(N(L207)=0,"al corriente",IF(L207&lt;=30,"1 a 30",IF(L207&lt;=60,"31 a 60",IF(L207&lt;=90,"61 a 90","más de 90"))))))</f>
        <v/>
      </c>
    </row>
    <row r="208">
      <c r="D208" s="3">
        <f>IF(F208="","",MAX(0,N(J208)-N(K208)))</f>
        <v/>
      </c>
      <c r="G208" s="4" t="n"/>
      <c r="I208" s="4">
        <f>IF(OR(G208="",H208=""),"",G208+H208)</f>
        <v/>
      </c>
      <c r="J208" s="3" t="n"/>
      <c r="K208" s="3">
        <f>IF(F208="","",SUMIF(Cobros!$B$2:$B$3000,F208,Cobros!$C$2:$C$3000))</f>
        <v/>
      </c>
      <c r="L208">
        <f>IF(OR(F208="",N(D208)=0,I208=""),"",MAX(0,TODAY()-I208))</f>
        <v/>
      </c>
      <c r="M208">
        <f>IF(F208="","",IF(N(D208)=0,"cobrada",IF(N(L208)=0,"al corriente",IF(L208&lt;=30,"1 a 30",IF(L208&lt;=60,"31 a 60",IF(L208&lt;=90,"61 a 90","más de 90"))))))</f>
        <v/>
      </c>
    </row>
    <row r="209">
      <c r="D209" s="3">
        <f>IF(F209="","",MAX(0,N(J209)-N(K209)))</f>
        <v/>
      </c>
      <c r="G209" s="4" t="n"/>
      <c r="I209" s="4">
        <f>IF(OR(G209="",H209=""),"",G209+H209)</f>
        <v/>
      </c>
      <c r="J209" s="3" t="n"/>
      <c r="K209" s="3">
        <f>IF(F209="","",SUMIF(Cobros!$B$2:$B$3000,F209,Cobros!$C$2:$C$3000))</f>
        <v/>
      </c>
      <c r="L209">
        <f>IF(OR(F209="",N(D209)=0,I209=""),"",MAX(0,TODAY()-I209))</f>
        <v/>
      </c>
      <c r="M209">
        <f>IF(F209="","",IF(N(D209)=0,"cobrada",IF(N(L209)=0,"al corriente",IF(L209&lt;=30,"1 a 30",IF(L209&lt;=60,"31 a 60",IF(L209&lt;=90,"61 a 90","más de 90"))))))</f>
        <v/>
      </c>
    </row>
    <row r="210">
      <c r="D210" s="3">
        <f>IF(F210="","",MAX(0,N(J210)-N(K210)))</f>
        <v/>
      </c>
      <c r="G210" s="4" t="n"/>
      <c r="I210" s="4">
        <f>IF(OR(G210="",H210=""),"",G210+H210)</f>
        <v/>
      </c>
      <c r="J210" s="3" t="n"/>
      <c r="K210" s="3">
        <f>IF(F210="","",SUMIF(Cobros!$B$2:$B$3000,F210,Cobros!$C$2:$C$3000))</f>
        <v/>
      </c>
      <c r="L210">
        <f>IF(OR(F210="",N(D210)=0,I210=""),"",MAX(0,TODAY()-I210))</f>
        <v/>
      </c>
      <c r="M210">
        <f>IF(F210="","",IF(N(D210)=0,"cobrada",IF(N(L210)=0,"al corriente",IF(L210&lt;=30,"1 a 30",IF(L210&lt;=60,"31 a 60",IF(L210&lt;=90,"61 a 90","más de 90"))))))</f>
        <v/>
      </c>
    </row>
    <row r="211">
      <c r="D211" s="3">
        <f>IF(F211="","",MAX(0,N(J211)-N(K211)))</f>
        <v/>
      </c>
      <c r="G211" s="4" t="n"/>
      <c r="I211" s="4">
        <f>IF(OR(G211="",H211=""),"",G211+H211)</f>
        <v/>
      </c>
      <c r="J211" s="3" t="n"/>
      <c r="K211" s="3">
        <f>IF(F211="","",SUMIF(Cobros!$B$2:$B$3000,F211,Cobros!$C$2:$C$3000))</f>
        <v/>
      </c>
      <c r="L211">
        <f>IF(OR(F211="",N(D211)=0,I211=""),"",MAX(0,TODAY()-I211))</f>
        <v/>
      </c>
      <c r="M211">
        <f>IF(F211="","",IF(N(D211)=0,"cobrada",IF(N(L211)=0,"al corriente",IF(L211&lt;=30,"1 a 30",IF(L211&lt;=60,"31 a 60",IF(L211&lt;=90,"61 a 90","más de 90"))))))</f>
        <v/>
      </c>
    </row>
    <row r="212">
      <c r="D212" s="3">
        <f>IF(F212="","",MAX(0,N(J212)-N(K212)))</f>
        <v/>
      </c>
      <c r="G212" s="4" t="n"/>
      <c r="I212" s="4">
        <f>IF(OR(G212="",H212=""),"",G212+H212)</f>
        <v/>
      </c>
      <c r="J212" s="3" t="n"/>
      <c r="K212" s="3">
        <f>IF(F212="","",SUMIF(Cobros!$B$2:$B$3000,F212,Cobros!$C$2:$C$3000))</f>
        <v/>
      </c>
      <c r="L212">
        <f>IF(OR(F212="",N(D212)=0,I212=""),"",MAX(0,TODAY()-I212))</f>
        <v/>
      </c>
      <c r="M212">
        <f>IF(F212="","",IF(N(D212)=0,"cobrada",IF(N(L212)=0,"al corriente",IF(L212&lt;=30,"1 a 30",IF(L212&lt;=60,"31 a 60",IF(L212&lt;=90,"61 a 90","más de 90"))))))</f>
        <v/>
      </c>
    </row>
    <row r="213">
      <c r="D213" s="3">
        <f>IF(F213="","",MAX(0,N(J213)-N(K213)))</f>
        <v/>
      </c>
      <c r="G213" s="4" t="n"/>
      <c r="I213" s="4">
        <f>IF(OR(G213="",H213=""),"",G213+H213)</f>
        <v/>
      </c>
      <c r="J213" s="3" t="n"/>
      <c r="K213" s="3">
        <f>IF(F213="","",SUMIF(Cobros!$B$2:$B$3000,F213,Cobros!$C$2:$C$3000))</f>
        <v/>
      </c>
      <c r="L213">
        <f>IF(OR(F213="",N(D213)=0,I213=""),"",MAX(0,TODAY()-I213))</f>
        <v/>
      </c>
      <c r="M213">
        <f>IF(F213="","",IF(N(D213)=0,"cobrada",IF(N(L213)=0,"al corriente",IF(L213&lt;=30,"1 a 30",IF(L213&lt;=60,"31 a 60",IF(L213&lt;=90,"61 a 90","más de 90"))))))</f>
        <v/>
      </c>
    </row>
    <row r="214">
      <c r="D214" s="3">
        <f>IF(F214="","",MAX(0,N(J214)-N(K214)))</f>
        <v/>
      </c>
      <c r="G214" s="4" t="n"/>
      <c r="I214" s="4">
        <f>IF(OR(G214="",H214=""),"",G214+H214)</f>
        <v/>
      </c>
      <c r="J214" s="3" t="n"/>
      <c r="K214" s="3">
        <f>IF(F214="","",SUMIF(Cobros!$B$2:$B$3000,F214,Cobros!$C$2:$C$3000))</f>
        <v/>
      </c>
      <c r="L214">
        <f>IF(OR(F214="",N(D214)=0,I214=""),"",MAX(0,TODAY()-I214))</f>
        <v/>
      </c>
      <c r="M214">
        <f>IF(F214="","",IF(N(D214)=0,"cobrada",IF(N(L214)=0,"al corriente",IF(L214&lt;=30,"1 a 30",IF(L214&lt;=60,"31 a 60",IF(L214&lt;=90,"61 a 90","más de 90"))))))</f>
        <v/>
      </c>
    </row>
    <row r="215">
      <c r="D215" s="3">
        <f>IF(F215="","",MAX(0,N(J215)-N(K215)))</f>
        <v/>
      </c>
      <c r="G215" s="4" t="n"/>
      <c r="I215" s="4">
        <f>IF(OR(G215="",H215=""),"",G215+H215)</f>
        <v/>
      </c>
      <c r="J215" s="3" t="n"/>
      <c r="K215" s="3">
        <f>IF(F215="","",SUMIF(Cobros!$B$2:$B$3000,F215,Cobros!$C$2:$C$3000))</f>
        <v/>
      </c>
      <c r="L215">
        <f>IF(OR(F215="",N(D215)=0,I215=""),"",MAX(0,TODAY()-I215))</f>
        <v/>
      </c>
      <c r="M215">
        <f>IF(F215="","",IF(N(D215)=0,"cobrada",IF(N(L215)=0,"al corriente",IF(L215&lt;=30,"1 a 30",IF(L215&lt;=60,"31 a 60",IF(L215&lt;=90,"61 a 90","más de 90"))))))</f>
        <v/>
      </c>
    </row>
    <row r="216">
      <c r="D216" s="3">
        <f>IF(F216="","",MAX(0,N(J216)-N(K216)))</f>
        <v/>
      </c>
      <c r="G216" s="4" t="n"/>
      <c r="I216" s="4">
        <f>IF(OR(G216="",H216=""),"",G216+H216)</f>
        <v/>
      </c>
      <c r="J216" s="3" t="n"/>
      <c r="K216" s="3">
        <f>IF(F216="","",SUMIF(Cobros!$B$2:$B$3000,F216,Cobros!$C$2:$C$3000))</f>
        <v/>
      </c>
      <c r="L216">
        <f>IF(OR(F216="",N(D216)=0,I216=""),"",MAX(0,TODAY()-I216))</f>
        <v/>
      </c>
      <c r="M216">
        <f>IF(F216="","",IF(N(D216)=0,"cobrada",IF(N(L216)=0,"al corriente",IF(L216&lt;=30,"1 a 30",IF(L216&lt;=60,"31 a 60",IF(L216&lt;=90,"61 a 90","más de 90"))))))</f>
        <v/>
      </c>
    </row>
    <row r="217">
      <c r="D217" s="3">
        <f>IF(F217="","",MAX(0,N(J217)-N(K217)))</f>
        <v/>
      </c>
      <c r="G217" s="4" t="n"/>
      <c r="I217" s="4">
        <f>IF(OR(G217="",H217=""),"",G217+H217)</f>
        <v/>
      </c>
      <c r="J217" s="3" t="n"/>
      <c r="K217" s="3">
        <f>IF(F217="","",SUMIF(Cobros!$B$2:$B$3000,F217,Cobros!$C$2:$C$3000))</f>
        <v/>
      </c>
      <c r="L217">
        <f>IF(OR(F217="",N(D217)=0,I217=""),"",MAX(0,TODAY()-I217))</f>
        <v/>
      </c>
      <c r="M217">
        <f>IF(F217="","",IF(N(D217)=0,"cobrada",IF(N(L217)=0,"al corriente",IF(L217&lt;=30,"1 a 30",IF(L217&lt;=60,"31 a 60",IF(L217&lt;=90,"61 a 90","más de 90"))))))</f>
        <v/>
      </c>
    </row>
    <row r="218">
      <c r="D218" s="3">
        <f>IF(F218="","",MAX(0,N(J218)-N(K218)))</f>
        <v/>
      </c>
      <c r="G218" s="4" t="n"/>
      <c r="I218" s="4">
        <f>IF(OR(G218="",H218=""),"",G218+H218)</f>
        <v/>
      </c>
      <c r="J218" s="3" t="n"/>
      <c r="K218" s="3">
        <f>IF(F218="","",SUMIF(Cobros!$B$2:$B$3000,F218,Cobros!$C$2:$C$3000))</f>
        <v/>
      </c>
      <c r="L218">
        <f>IF(OR(F218="",N(D218)=0,I218=""),"",MAX(0,TODAY()-I218))</f>
        <v/>
      </c>
      <c r="M218">
        <f>IF(F218="","",IF(N(D218)=0,"cobrada",IF(N(L218)=0,"al corriente",IF(L218&lt;=30,"1 a 30",IF(L218&lt;=60,"31 a 60",IF(L218&lt;=90,"61 a 90","más de 90"))))))</f>
        <v/>
      </c>
    </row>
    <row r="219">
      <c r="D219" s="3">
        <f>IF(F219="","",MAX(0,N(J219)-N(K219)))</f>
        <v/>
      </c>
      <c r="G219" s="4" t="n"/>
      <c r="I219" s="4">
        <f>IF(OR(G219="",H219=""),"",G219+H219)</f>
        <v/>
      </c>
      <c r="J219" s="3" t="n"/>
      <c r="K219" s="3">
        <f>IF(F219="","",SUMIF(Cobros!$B$2:$B$3000,F219,Cobros!$C$2:$C$3000))</f>
        <v/>
      </c>
      <c r="L219">
        <f>IF(OR(F219="",N(D219)=0,I219=""),"",MAX(0,TODAY()-I219))</f>
        <v/>
      </c>
      <c r="M219">
        <f>IF(F219="","",IF(N(D219)=0,"cobrada",IF(N(L219)=0,"al corriente",IF(L219&lt;=30,"1 a 30",IF(L219&lt;=60,"31 a 60",IF(L219&lt;=90,"61 a 90","más de 90"))))))</f>
        <v/>
      </c>
    </row>
    <row r="220">
      <c r="D220" s="3">
        <f>IF(F220="","",MAX(0,N(J220)-N(K220)))</f>
        <v/>
      </c>
      <c r="G220" s="4" t="n"/>
      <c r="I220" s="4">
        <f>IF(OR(G220="",H220=""),"",G220+H220)</f>
        <v/>
      </c>
      <c r="J220" s="3" t="n"/>
      <c r="K220" s="3">
        <f>IF(F220="","",SUMIF(Cobros!$B$2:$B$3000,F220,Cobros!$C$2:$C$3000))</f>
        <v/>
      </c>
      <c r="L220">
        <f>IF(OR(F220="",N(D220)=0,I220=""),"",MAX(0,TODAY()-I220))</f>
        <v/>
      </c>
      <c r="M220">
        <f>IF(F220="","",IF(N(D220)=0,"cobrada",IF(N(L220)=0,"al corriente",IF(L220&lt;=30,"1 a 30",IF(L220&lt;=60,"31 a 60",IF(L220&lt;=90,"61 a 90","más de 90"))))))</f>
        <v/>
      </c>
    </row>
    <row r="221">
      <c r="D221" s="3">
        <f>IF(F221="","",MAX(0,N(J221)-N(K221)))</f>
        <v/>
      </c>
      <c r="G221" s="4" t="n"/>
      <c r="I221" s="4">
        <f>IF(OR(G221="",H221=""),"",G221+H221)</f>
        <v/>
      </c>
      <c r="J221" s="3" t="n"/>
      <c r="K221" s="3">
        <f>IF(F221="","",SUMIF(Cobros!$B$2:$B$3000,F221,Cobros!$C$2:$C$3000))</f>
        <v/>
      </c>
      <c r="L221">
        <f>IF(OR(F221="",N(D221)=0,I221=""),"",MAX(0,TODAY()-I221))</f>
        <v/>
      </c>
      <c r="M221">
        <f>IF(F221="","",IF(N(D221)=0,"cobrada",IF(N(L221)=0,"al corriente",IF(L221&lt;=30,"1 a 30",IF(L221&lt;=60,"31 a 60",IF(L221&lt;=90,"61 a 90","más de 90"))))))</f>
        <v/>
      </c>
    </row>
    <row r="222">
      <c r="D222" s="3">
        <f>IF(F222="","",MAX(0,N(J222)-N(K222)))</f>
        <v/>
      </c>
      <c r="G222" s="4" t="n"/>
      <c r="I222" s="4">
        <f>IF(OR(G222="",H222=""),"",G222+H222)</f>
        <v/>
      </c>
      <c r="J222" s="3" t="n"/>
      <c r="K222" s="3">
        <f>IF(F222="","",SUMIF(Cobros!$B$2:$B$3000,F222,Cobros!$C$2:$C$3000))</f>
        <v/>
      </c>
      <c r="L222">
        <f>IF(OR(F222="",N(D222)=0,I222=""),"",MAX(0,TODAY()-I222))</f>
        <v/>
      </c>
      <c r="M222">
        <f>IF(F222="","",IF(N(D222)=0,"cobrada",IF(N(L222)=0,"al corriente",IF(L222&lt;=30,"1 a 30",IF(L222&lt;=60,"31 a 60",IF(L222&lt;=90,"61 a 90","más de 90"))))))</f>
        <v/>
      </c>
    </row>
    <row r="223">
      <c r="D223" s="3">
        <f>IF(F223="","",MAX(0,N(J223)-N(K223)))</f>
        <v/>
      </c>
      <c r="G223" s="4" t="n"/>
      <c r="I223" s="4">
        <f>IF(OR(G223="",H223=""),"",G223+H223)</f>
        <v/>
      </c>
      <c r="J223" s="3" t="n"/>
      <c r="K223" s="3">
        <f>IF(F223="","",SUMIF(Cobros!$B$2:$B$3000,F223,Cobros!$C$2:$C$3000))</f>
        <v/>
      </c>
      <c r="L223">
        <f>IF(OR(F223="",N(D223)=0,I223=""),"",MAX(0,TODAY()-I223))</f>
        <v/>
      </c>
      <c r="M223">
        <f>IF(F223="","",IF(N(D223)=0,"cobrada",IF(N(L223)=0,"al corriente",IF(L223&lt;=30,"1 a 30",IF(L223&lt;=60,"31 a 60",IF(L223&lt;=90,"61 a 90","más de 90"))))))</f>
        <v/>
      </c>
    </row>
    <row r="224">
      <c r="D224" s="3">
        <f>IF(F224="","",MAX(0,N(J224)-N(K224)))</f>
        <v/>
      </c>
      <c r="G224" s="4" t="n"/>
      <c r="I224" s="4">
        <f>IF(OR(G224="",H224=""),"",G224+H224)</f>
        <v/>
      </c>
      <c r="J224" s="3" t="n"/>
      <c r="K224" s="3">
        <f>IF(F224="","",SUMIF(Cobros!$B$2:$B$3000,F224,Cobros!$C$2:$C$3000))</f>
        <v/>
      </c>
      <c r="L224">
        <f>IF(OR(F224="",N(D224)=0,I224=""),"",MAX(0,TODAY()-I224))</f>
        <v/>
      </c>
      <c r="M224">
        <f>IF(F224="","",IF(N(D224)=0,"cobrada",IF(N(L224)=0,"al corriente",IF(L224&lt;=30,"1 a 30",IF(L224&lt;=60,"31 a 60",IF(L224&lt;=90,"61 a 90","más de 90"))))))</f>
        <v/>
      </c>
    </row>
    <row r="225">
      <c r="D225" s="3">
        <f>IF(F225="","",MAX(0,N(J225)-N(K225)))</f>
        <v/>
      </c>
      <c r="G225" s="4" t="n"/>
      <c r="I225" s="4">
        <f>IF(OR(G225="",H225=""),"",G225+H225)</f>
        <v/>
      </c>
      <c r="J225" s="3" t="n"/>
      <c r="K225" s="3">
        <f>IF(F225="","",SUMIF(Cobros!$B$2:$B$3000,F225,Cobros!$C$2:$C$3000))</f>
        <v/>
      </c>
      <c r="L225">
        <f>IF(OR(F225="",N(D225)=0,I225=""),"",MAX(0,TODAY()-I225))</f>
        <v/>
      </c>
      <c r="M225">
        <f>IF(F225="","",IF(N(D225)=0,"cobrada",IF(N(L225)=0,"al corriente",IF(L225&lt;=30,"1 a 30",IF(L225&lt;=60,"31 a 60",IF(L225&lt;=90,"61 a 90","más de 90"))))))</f>
        <v/>
      </c>
    </row>
    <row r="226">
      <c r="D226" s="3">
        <f>IF(F226="","",MAX(0,N(J226)-N(K226)))</f>
        <v/>
      </c>
      <c r="G226" s="4" t="n"/>
      <c r="I226" s="4">
        <f>IF(OR(G226="",H226=""),"",G226+H226)</f>
        <v/>
      </c>
      <c r="J226" s="3" t="n"/>
      <c r="K226" s="3">
        <f>IF(F226="","",SUMIF(Cobros!$B$2:$B$3000,F226,Cobros!$C$2:$C$3000))</f>
        <v/>
      </c>
      <c r="L226">
        <f>IF(OR(F226="",N(D226)=0,I226=""),"",MAX(0,TODAY()-I226))</f>
        <v/>
      </c>
      <c r="M226">
        <f>IF(F226="","",IF(N(D226)=0,"cobrada",IF(N(L226)=0,"al corriente",IF(L226&lt;=30,"1 a 30",IF(L226&lt;=60,"31 a 60",IF(L226&lt;=90,"61 a 90","más de 90"))))))</f>
        <v/>
      </c>
    </row>
    <row r="227">
      <c r="D227" s="3">
        <f>IF(F227="","",MAX(0,N(J227)-N(K227)))</f>
        <v/>
      </c>
      <c r="G227" s="4" t="n"/>
      <c r="I227" s="4">
        <f>IF(OR(G227="",H227=""),"",G227+H227)</f>
        <v/>
      </c>
      <c r="J227" s="3" t="n"/>
      <c r="K227" s="3">
        <f>IF(F227="","",SUMIF(Cobros!$B$2:$B$3000,F227,Cobros!$C$2:$C$3000))</f>
        <v/>
      </c>
      <c r="L227">
        <f>IF(OR(F227="",N(D227)=0,I227=""),"",MAX(0,TODAY()-I227))</f>
        <v/>
      </c>
      <c r="M227">
        <f>IF(F227="","",IF(N(D227)=0,"cobrada",IF(N(L227)=0,"al corriente",IF(L227&lt;=30,"1 a 30",IF(L227&lt;=60,"31 a 60",IF(L227&lt;=90,"61 a 90","más de 90"))))))</f>
        <v/>
      </c>
    </row>
    <row r="228">
      <c r="D228" s="3">
        <f>IF(F228="","",MAX(0,N(J228)-N(K228)))</f>
        <v/>
      </c>
      <c r="G228" s="4" t="n"/>
      <c r="I228" s="4">
        <f>IF(OR(G228="",H228=""),"",G228+H228)</f>
        <v/>
      </c>
      <c r="J228" s="3" t="n"/>
      <c r="K228" s="3">
        <f>IF(F228="","",SUMIF(Cobros!$B$2:$B$3000,F228,Cobros!$C$2:$C$3000))</f>
        <v/>
      </c>
      <c r="L228">
        <f>IF(OR(F228="",N(D228)=0,I228=""),"",MAX(0,TODAY()-I228))</f>
        <v/>
      </c>
      <c r="M228">
        <f>IF(F228="","",IF(N(D228)=0,"cobrada",IF(N(L228)=0,"al corriente",IF(L228&lt;=30,"1 a 30",IF(L228&lt;=60,"31 a 60",IF(L228&lt;=90,"61 a 90","más de 90"))))))</f>
        <v/>
      </c>
    </row>
    <row r="229">
      <c r="D229" s="3">
        <f>IF(F229="","",MAX(0,N(J229)-N(K229)))</f>
        <v/>
      </c>
      <c r="G229" s="4" t="n"/>
      <c r="I229" s="4">
        <f>IF(OR(G229="",H229=""),"",G229+H229)</f>
        <v/>
      </c>
      <c r="J229" s="3" t="n"/>
      <c r="K229" s="3">
        <f>IF(F229="","",SUMIF(Cobros!$B$2:$B$3000,F229,Cobros!$C$2:$C$3000))</f>
        <v/>
      </c>
      <c r="L229">
        <f>IF(OR(F229="",N(D229)=0,I229=""),"",MAX(0,TODAY()-I229))</f>
        <v/>
      </c>
      <c r="M229">
        <f>IF(F229="","",IF(N(D229)=0,"cobrada",IF(N(L229)=0,"al corriente",IF(L229&lt;=30,"1 a 30",IF(L229&lt;=60,"31 a 60",IF(L229&lt;=90,"61 a 90","más de 90"))))))</f>
        <v/>
      </c>
    </row>
    <row r="230">
      <c r="D230" s="3">
        <f>IF(F230="","",MAX(0,N(J230)-N(K230)))</f>
        <v/>
      </c>
      <c r="G230" s="4" t="n"/>
      <c r="I230" s="4">
        <f>IF(OR(G230="",H230=""),"",G230+H230)</f>
        <v/>
      </c>
      <c r="J230" s="3" t="n"/>
      <c r="K230" s="3">
        <f>IF(F230="","",SUMIF(Cobros!$B$2:$B$3000,F230,Cobros!$C$2:$C$3000))</f>
        <v/>
      </c>
      <c r="L230">
        <f>IF(OR(F230="",N(D230)=0,I230=""),"",MAX(0,TODAY()-I230))</f>
        <v/>
      </c>
      <c r="M230">
        <f>IF(F230="","",IF(N(D230)=0,"cobrada",IF(N(L230)=0,"al corriente",IF(L230&lt;=30,"1 a 30",IF(L230&lt;=60,"31 a 60",IF(L230&lt;=90,"61 a 90","más de 90"))))))</f>
        <v/>
      </c>
    </row>
    <row r="231">
      <c r="D231" s="3">
        <f>IF(F231="","",MAX(0,N(J231)-N(K231)))</f>
        <v/>
      </c>
      <c r="G231" s="4" t="n"/>
      <c r="I231" s="4">
        <f>IF(OR(G231="",H231=""),"",G231+H231)</f>
        <v/>
      </c>
      <c r="J231" s="3" t="n"/>
      <c r="K231" s="3">
        <f>IF(F231="","",SUMIF(Cobros!$B$2:$B$3000,F231,Cobros!$C$2:$C$3000))</f>
        <v/>
      </c>
      <c r="L231">
        <f>IF(OR(F231="",N(D231)=0,I231=""),"",MAX(0,TODAY()-I231))</f>
        <v/>
      </c>
      <c r="M231">
        <f>IF(F231="","",IF(N(D231)=0,"cobrada",IF(N(L231)=0,"al corriente",IF(L231&lt;=30,"1 a 30",IF(L231&lt;=60,"31 a 60",IF(L231&lt;=90,"61 a 90","más de 90"))))))</f>
        <v/>
      </c>
    </row>
    <row r="232">
      <c r="D232" s="3">
        <f>IF(F232="","",MAX(0,N(J232)-N(K232)))</f>
        <v/>
      </c>
      <c r="G232" s="4" t="n"/>
      <c r="I232" s="4">
        <f>IF(OR(G232="",H232=""),"",G232+H232)</f>
        <v/>
      </c>
      <c r="J232" s="3" t="n"/>
      <c r="K232" s="3">
        <f>IF(F232="","",SUMIF(Cobros!$B$2:$B$3000,F232,Cobros!$C$2:$C$3000))</f>
        <v/>
      </c>
      <c r="L232">
        <f>IF(OR(F232="",N(D232)=0,I232=""),"",MAX(0,TODAY()-I232))</f>
        <v/>
      </c>
      <c r="M232">
        <f>IF(F232="","",IF(N(D232)=0,"cobrada",IF(N(L232)=0,"al corriente",IF(L232&lt;=30,"1 a 30",IF(L232&lt;=60,"31 a 60",IF(L232&lt;=90,"61 a 90","más de 90"))))))</f>
        <v/>
      </c>
    </row>
    <row r="233">
      <c r="D233" s="3">
        <f>IF(F233="","",MAX(0,N(J233)-N(K233)))</f>
        <v/>
      </c>
      <c r="G233" s="4" t="n"/>
      <c r="I233" s="4">
        <f>IF(OR(G233="",H233=""),"",G233+H233)</f>
        <v/>
      </c>
      <c r="J233" s="3" t="n"/>
      <c r="K233" s="3">
        <f>IF(F233="","",SUMIF(Cobros!$B$2:$B$3000,F233,Cobros!$C$2:$C$3000))</f>
        <v/>
      </c>
      <c r="L233">
        <f>IF(OR(F233="",N(D233)=0,I233=""),"",MAX(0,TODAY()-I233))</f>
        <v/>
      </c>
      <c r="M233">
        <f>IF(F233="","",IF(N(D233)=0,"cobrada",IF(N(L233)=0,"al corriente",IF(L233&lt;=30,"1 a 30",IF(L233&lt;=60,"31 a 60",IF(L233&lt;=90,"61 a 90","más de 90"))))))</f>
        <v/>
      </c>
    </row>
    <row r="234">
      <c r="D234" s="3">
        <f>IF(F234="","",MAX(0,N(J234)-N(K234)))</f>
        <v/>
      </c>
      <c r="G234" s="4" t="n"/>
      <c r="I234" s="4">
        <f>IF(OR(G234="",H234=""),"",G234+H234)</f>
        <v/>
      </c>
      <c r="J234" s="3" t="n"/>
      <c r="K234" s="3">
        <f>IF(F234="","",SUMIF(Cobros!$B$2:$B$3000,F234,Cobros!$C$2:$C$3000))</f>
        <v/>
      </c>
      <c r="L234">
        <f>IF(OR(F234="",N(D234)=0,I234=""),"",MAX(0,TODAY()-I234))</f>
        <v/>
      </c>
      <c r="M234">
        <f>IF(F234="","",IF(N(D234)=0,"cobrada",IF(N(L234)=0,"al corriente",IF(L234&lt;=30,"1 a 30",IF(L234&lt;=60,"31 a 60",IF(L234&lt;=90,"61 a 90","más de 90"))))))</f>
        <v/>
      </c>
    </row>
    <row r="235">
      <c r="D235" s="3">
        <f>IF(F235="","",MAX(0,N(J235)-N(K235)))</f>
        <v/>
      </c>
      <c r="G235" s="4" t="n"/>
      <c r="I235" s="4">
        <f>IF(OR(G235="",H235=""),"",G235+H235)</f>
        <v/>
      </c>
      <c r="J235" s="3" t="n"/>
      <c r="K235" s="3">
        <f>IF(F235="","",SUMIF(Cobros!$B$2:$B$3000,F235,Cobros!$C$2:$C$3000))</f>
        <v/>
      </c>
      <c r="L235">
        <f>IF(OR(F235="",N(D235)=0,I235=""),"",MAX(0,TODAY()-I235))</f>
        <v/>
      </c>
      <c r="M235">
        <f>IF(F235="","",IF(N(D235)=0,"cobrada",IF(N(L235)=0,"al corriente",IF(L235&lt;=30,"1 a 30",IF(L235&lt;=60,"31 a 60",IF(L235&lt;=90,"61 a 90","más de 90"))))))</f>
        <v/>
      </c>
    </row>
    <row r="236">
      <c r="D236" s="3">
        <f>IF(F236="","",MAX(0,N(J236)-N(K236)))</f>
        <v/>
      </c>
      <c r="G236" s="4" t="n"/>
      <c r="I236" s="4">
        <f>IF(OR(G236="",H236=""),"",G236+H236)</f>
        <v/>
      </c>
      <c r="J236" s="3" t="n"/>
      <c r="K236" s="3">
        <f>IF(F236="","",SUMIF(Cobros!$B$2:$B$3000,F236,Cobros!$C$2:$C$3000))</f>
        <v/>
      </c>
      <c r="L236">
        <f>IF(OR(F236="",N(D236)=0,I236=""),"",MAX(0,TODAY()-I236))</f>
        <v/>
      </c>
      <c r="M236">
        <f>IF(F236="","",IF(N(D236)=0,"cobrada",IF(N(L236)=0,"al corriente",IF(L236&lt;=30,"1 a 30",IF(L236&lt;=60,"31 a 60",IF(L236&lt;=90,"61 a 90","más de 90"))))))</f>
        <v/>
      </c>
    </row>
    <row r="237">
      <c r="D237" s="3">
        <f>IF(F237="","",MAX(0,N(J237)-N(K237)))</f>
        <v/>
      </c>
      <c r="G237" s="4" t="n"/>
      <c r="I237" s="4">
        <f>IF(OR(G237="",H237=""),"",G237+H237)</f>
        <v/>
      </c>
      <c r="J237" s="3" t="n"/>
      <c r="K237" s="3">
        <f>IF(F237="","",SUMIF(Cobros!$B$2:$B$3000,F237,Cobros!$C$2:$C$3000))</f>
        <v/>
      </c>
      <c r="L237">
        <f>IF(OR(F237="",N(D237)=0,I237=""),"",MAX(0,TODAY()-I237))</f>
        <v/>
      </c>
      <c r="M237">
        <f>IF(F237="","",IF(N(D237)=0,"cobrada",IF(N(L237)=0,"al corriente",IF(L237&lt;=30,"1 a 30",IF(L237&lt;=60,"31 a 60",IF(L237&lt;=90,"61 a 90","más de 90"))))))</f>
        <v/>
      </c>
    </row>
    <row r="238">
      <c r="D238" s="3">
        <f>IF(F238="","",MAX(0,N(J238)-N(K238)))</f>
        <v/>
      </c>
      <c r="G238" s="4" t="n"/>
      <c r="I238" s="4">
        <f>IF(OR(G238="",H238=""),"",G238+H238)</f>
        <v/>
      </c>
      <c r="J238" s="3" t="n"/>
      <c r="K238" s="3">
        <f>IF(F238="","",SUMIF(Cobros!$B$2:$B$3000,F238,Cobros!$C$2:$C$3000))</f>
        <v/>
      </c>
      <c r="L238">
        <f>IF(OR(F238="",N(D238)=0,I238=""),"",MAX(0,TODAY()-I238))</f>
        <v/>
      </c>
      <c r="M238">
        <f>IF(F238="","",IF(N(D238)=0,"cobrada",IF(N(L238)=0,"al corriente",IF(L238&lt;=30,"1 a 30",IF(L238&lt;=60,"31 a 60",IF(L238&lt;=90,"61 a 90","más de 90"))))))</f>
        <v/>
      </c>
    </row>
    <row r="239">
      <c r="D239" s="3">
        <f>IF(F239="","",MAX(0,N(J239)-N(K239)))</f>
        <v/>
      </c>
      <c r="G239" s="4" t="n"/>
      <c r="I239" s="4">
        <f>IF(OR(G239="",H239=""),"",G239+H239)</f>
        <v/>
      </c>
      <c r="J239" s="3" t="n"/>
      <c r="K239" s="3">
        <f>IF(F239="","",SUMIF(Cobros!$B$2:$B$3000,F239,Cobros!$C$2:$C$3000))</f>
        <v/>
      </c>
      <c r="L239">
        <f>IF(OR(F239="",N(D239)=0,I239=""),"",MAX(0,TODAY()-I239))</f>
        <v/>
      </c>
      <c r="M239">
        <f>IF(F239="","",IF(N(D239)=0,"cobrada",IF(N(L239)=0,"al corriente",IF(L239&lt;=30,"1 a 30",IF(L239&lt;=60,"31 a 60",IF(L239&lt;=90,"61 a 90","más de 90"))))))</f>
        <v/>
      </c>
    </row>
    <row r="240">
      <c r="D240" s="3">
        <f>IF(F240="","",MAX(0,N(J240)-N(K240)))</f>
        <v/>
      </c>
      <c r="G240" s="4" t="n"/>
      <c r="I240" s="4">
        <f>IF(OR(G240="",H240=""),"",G240+H240)</f>
        <v/>
      </c>
      <c r="J240" s="3" t="n"/>
      <c r="K240" s="3">
        <f>IF(F240="","",SUMIF(Cobros!$B$2:$B$3000,F240,Cobros!$C$2:$C$3000))</f>
        <v/>
      </c>
      <c r="L240">
        <f>IF(OR(F240="",N(D240)=0,I240=""),"",MAX(0,TODAY()-I240))</f>
        <v/>
      </c>
      <c r="M240">
        <f>IF(F240="","",IF(N(D240)=0,"cobrada",IF(N(L240)=0,"al corriente",IF(L240&lt;=30,"1 a 30",IF(L240&lt;=60,"31 a 60",IF(L240&lt;=90,"61 a 90","más de 90"))))))</f>
        <v/>
      </c>
    </row>
    <row r="241">
      <c r="D241" s="3">
        <f>IF(F241="","",MAX(0,N(J241)-N(K241)))</f>
        <v/>
      </c>
      <c r="G241" s="4" t="n"/>
      <c r="I241" s="4">
        <f>IF(OR(G241="",H241=""),"",G241+H241)</f>
        <v/>
      </c>
      <c r="J241" s="3" t="n"/>
      <c r="K241" s="3">
        <f>IF(F241="","",SUMIF(Cobros!$B$2:$B$3000,F241,Cobros!$C$2:$C$3000))</f>
        <v/>
      </c>
      <c r="L241">
        <f>IF(OR(F241="",N(D241)=0,I241=""),"",MAX(0,TODAY()-I241))</f>
        <v/>
      </c>
      <c r="M241">
        <f>IF(F241="","",IF(N(D241)=0,"cobrada",IF(N(L241)=0,"al corriente",IF(L241&lt;=30,"1 a 30",IF(L241&lt;=60,"31 a 60",IF(L241&lt;=90,"61 a 90","más de 90"))))))</f>
        <v/>
      </c>
    </row>
    <row r="242">
      <c r="D242" s="3">
        <f>IF(F242="","",MAX(0,N(J242)-N(K242)))</f>
        <v/>
      </c>
      <c r="G242" s="4" t="n"/>
      <c r="I242" s="4">
        <f>IF(OR(G242="",H242=""),"",G242+H242)</f>
        <v/>
      </c>
      <c r="J242" s="3" t="n"/>
      <c r="K242" s="3">
        <f>IF(F242="","",SUMIF(Cobros!$B$2:$B$3000,F242,Cobros!$C$2:$C$3000))</f>
        <v/>
      </c>
      <c r="L242">
        <f>IF(OR(F242="",N(D242)=0,I242=""),"",MAX(0,TODAY()-I242))</f>
        <v/>
      </c>
      <c r="M242">
        <f>IF(F242="","",IF(N(D242)=0,"cobrada",IF(N(L242)=0,"al corriente",IF(L242&lt;=30,"1 a 30",IF(L242&lt;=60,"31 a 60",IF(L242&lt;=90,"61 a 90","más de 90"))))))</f>
        <v/>
      </c>
    </row>
    <row r="243">
      <c r="D243" s="3">
        <f>IF(F243="","",MAX(0,N(J243)-N(K243)))</f>
        <v/>
      </c>
      <c r="G243" s="4" t="n"/>
      <c r="I243" s="4">
        <f>IF(OR(G243="",H243=""),"",G243+H243)</f>
        <v/>
      </c>
      <c r="J243" s="3" t="n"/>
      <c r="K243" s="3">
        <f>IF(F243="","",SUMIF(Cobros!$B$2:$B$3000,F243,Cobros!$C$2:$C$3000))</f>
        <v/>
      </c>
      <c r="L243">
        <f>IF(OR(F243="",N(D243)=0,I243=""),"",MAX(0,TODAY()-I243))</f>
        <v/>
      </c>
      <c r="M243">
        <f>IF(F243="","",IF(N(D243)=0,"cobrada",IF(N(L243)=0,"al corriente",IF(L243&lt;=30,"1 a 30",IF(L243&lt;=60,"31 a 60",IF(L243&lt;=90,"61 a 90","más de 90"))))))</f>
        <v/>
      </c>
    </row>
    <row r="244">
      <c r="D244" s="3">
        <f>IF(F244="","",MAX(0,N(J244)-N(K244)))</f>
        <v/>
      </c>
      <c r="G244" s="4" t="n"/>
      <c r="I244" s="4">
        <f>IF(OR(G244="",H244=""),"",G244+H244)</f>
        <v/>
      </c>
      <c r="J244" s="3" t="n"/>
      <c r="K244" s="3">
        <f>IF(F244="","",SUMIF(Cobros!$B$2:$B$3000,F244,Cobros!$C$2:$C$3000))</f>
        <v/>
      </c>
      <c r="L244">
        <f>IF(OR(F244="",N(D244)=0,I244=""),"",MAX(0,TODAY()-I244))</f>
        <v/>
      </c>
      <c r="M244">
        <f>IF(F244="","",IF(N(D244)=0,"cobrada",IF(N(L244)=0,"al corriente",IF(L244&lt;=30,"1 a 30",IF(L244&lt;=60,"31 a 60",IF(L244&lt;=90,"61 a 90","más de 90"))))))</f>
        <v/>
      </c>
    </row>
    <row r="245">
      <c r="D245" s="3">
        <f>IF(F245="","",MAX(0,N(J245)-N(K245)))</f>
        <v/>
      </c>
      <c r="G245" s="4" t="n"/>
      <c r="I245" s="4">
        <f>IF(OR(G245="",H245=""),"",G245+H245)</f>
        <v/>
      </c>
      <c r="J245" s="3" t="n"/>
      <c r="K245" s="3">
        <f>IF(F245="","",SUMIF(Cobros!$B$2:$B$3000,F245,Cobros!$C$2:$C$3000))</f>
        <v/>
      </c>
      <c r="L245">
        <f>IF(OR(F245="",N(D245)=0,I245=""),"",MAX(0,TODAY()-I245))</f>
        <v/>
      </c>
      <c r="M245">
        <f>IF(F245="","",IF(N(D245)=0,"cobrada",IF(N(L245)=0,"al corriente",IF(L245&lt;=30,"1 a 30",IF(L245&lt;=60,"31 a 60",IF(L245&lt;=90,"61 a 90","más de 90"))))))</f>
        <v/>
      </c>
    </row>
    <row r="246">
      <c r="D246" s="3">
        <f>IF(F246="","",MAX(0,N(J246)-N(K246)))</f>
        <v/>
      </c>
      <c r="G246" s="4" t="n"/>
      <c r="I246" s="4">
        <f>IF(OR(G246="",H246=""),"",G246+H246)</f>
        <v/>
      </c>
      <c r="J246" s="3" t="n"/>
      <c r="K246" s="3">
        <f>IF(F246="","",SUMIF(Cobros!$B$2:$B$3000,F246,Cobros!$C$2:$C$3000))</f>
        <v/>
      </c>
      <c r="L246">
        <f>IF(OR(F246="",N(D246)=0,I246=""),"",MAX(0,TODAY()-I246))</f>
        <v/>
      </c>
      <c r="M246">
        <f>IF(F246="","",IF(N(D246)=0,"cobrada",IF(N(L246)=0,"al corriente",IF(L246&lt;=30,"1 a 30",IF(L246&lt;=60,"31 a 60",IF(L246&lt;=90,"61 a 90","más de 90"))))))</f>
        <v/>
      </c>
    </row>
    <row r="247">
      <c r="D247" s="3">
        <f>IF(F247="","",MAX(0,N(J247)-N(K247)))</f>
        <v/>
      </c>
      <c r="G247" s="4" t="n"/>
      <c r="I247" s="4">
        <f>IF(OR(G247="",H247=""),"",G247+H247)</f>
        <v/>
      </c>
      <c r="J247" s="3" t="n"/>
      <c r="K247" s="3">
        <f>IF(F247="","",SUMIF(Cobros!$B$2:$B$3000,F247,Cobros!$C$2:$C$3000))</f>
        <v/>
      </c>
      <c r="L247">
        <f>IF(OR(F247="",N(D247)=0,I247=""),"",MAX(0,TODAY()-I247))</f>
        <v/>
      </c>
      <c r="M247">
        <f>IF(F247="","",IF(N(D247)=0,"cobrada",IF(N(L247)=0,"al corriente",IF(L247&lt;=30,"1 a 30",IF(L247&lt;=60,"31 a 60",IF(L247&lt;=90,"61 a 90","más de 90"))))))</f>
        <v/>
      </c>
    </row>
    <row r="248">
      <c r="D248" s="3">
        <f>IF(F248="","",MAX(0,N(J248)-N(K248)))</f>
        <v/>
      </c>
      <c r="G248" s="4" t="n"/>
      <c r="I248" s="4">
        <f>IF(OR(G248="",H248=""),"",G248+H248)</f>
        <v/>
      </c>
      <c r="J248" s="3" t="n"/>
      <c r="K248" s="3">
        <f>IF(F248="","",SUMIF(Cobros!$B$2:$B$3000,F248,Cobros!$C$2:$C$3000))</f>
        <v/>
      </c>
      <c r="L248">
        <f>IF(OR(F248="",N(D248)=0,I248=""),"",MAX(0,TODAY()-I248))</f>
        <v/>
      </c>
      <c r="M248">
        <f>IF(F248="","",IF(N(D248)=0,"cobrada",IF(N(L248)=0,"al corriente",IF(L248&lt;=30,"1 a 30",IF(L248&lt;=60,"31 a 60",IF(L248&lt;=90,"61 a 90","más de 90"))))))</f>
        <v/>
      </c>
    </row>
    <row r="249">
      <c r="D249" s="3">
        <f>IF(F249="","",MAX(0,N(J249)-N(K249)))</f>
        <v/>
      </c>
      <c r="G249" s="4" t="n"/>
      <c r="I249" s="4">
        <f>IF(OR(G249="",H249=""),"",G249+H249)</f>
        <v/>
      </c>
      <c r="J249" s="3" t="n"/>
      <c r="K249" s="3">
        <f>IF(F249="","",SUMIF(Cobros!$B$2:$B$3000,F249,Cobros!$C$2:$C$3000))</f>
        <v/>
      </c>
      <c r="L249">
        <f>IF(OR(F249="",N(D249)=0,I249=""),"",MAX(0,TODAY()-I249))</f>
        <v/>
      </c>
      <c r="M249">
        <f>IF(F249="","",IF(N(D249)=0,"cobrada",IF(N(L249)=0,"al corriente",IF(L249&lt;=30,"1 a 30",IF(L249&lt;=60,"31 a 60",IF(L249&lt;=90,"61 a 90","más de 90"))))))</f>
        <v/>
      </c>
    </row>
    <row r="250">
      <c r="D250" s="3">
        <f>IF(F250="","",MAX(0,N(J250)-N(K250)))</f>
        <v/>
      </c>
      <c r="G250" s="4" t="n"/>
      <c r="I250" s="4">
        <f>IF(OR(G250="",H250=""),"",G250+H250)</f>
        <v/>
      </c>
      <c r="J250" s="3" t="n"/>
      <c r="K250" s="3">
        <f>IF(F250="","",SUMIF(Cobros!$B$2:$B$3000,F250,Cobros!$C$2:$C$3000))</f>
        <v/>
      </c>
      <c r="L250">
        <f>IF(OR(F250="",N(D250)=0,I250=""),"",MAX(0,TODAY()-I250))</f>
        <v/>
      </c>
      <c r="M250">
        <f>IF(F250="","",IF(N(D250)=0,"cobrada",IF(N(L250)=0,"al corriente",IF(L250&lt;=30,"1 a 30",IF(L250&lt;=60,"31 a 60",IF(L250&lt;=90,"61 a 90","más de 90"))))))</f>
        <v/>
      </c>
    </row>
    <row r="251">
      <c r="D251" s="3">
        <f>IF(F251="","",MAX(0,N(J251)-N(K251)))</f>
        <v/>
      </c>
      <c r="G251" s="4" t="n"/>
      <c r="I251" s="4">
        <f>IF(OR(G251="",H251=""),"",G251+H251)</f>
        <v/>
      </c>
      <c r="J251" s="3" t="n"/>
      <c r="K251" s="3">
        <f>IF(F251="","",SUMIF(Cobros!$B$2:$B$3000,F251,Cobros!$C$2:$C$3000))</f>
        <v/>
      </c>
      <c r="L251">
        <f>IF(OR(F251="",N(D251)=0,I251=""),"",MAX(0,TODAY()-I251))</f>
        <v/>
      </c>
      <c r="M251">
        <f>IF(F251="","",IF(N(D251)=0,"cobrada",IF(N(L251)=0,"al corriente",IF(L251&lt;=30,"1 a 30",IF(L251&lt;=60,"31 a 60",IF(L251&lt;=90,"61 a 90","más de 90"))))))</f>
        <v/>
      </c>
    </row>
    <row r="252">
      <c r="D252" s="3">
        <f>IF(F252="","",MAX(0,N(J252)-N(K252)))</f>
        <v/>
      </c>
      <c r="G252" s="4" t="n"/>
      <c r="I252" s="4">
        <f>IF(OR(G252="",H252=""),"",G252+H252)</f>
        <v/>
      </c>
      <c r="J252" s="3" t="n"/>
      <c r="K252" s="3">
        <f>IF(F252="","",SUMIF(Cobros!$B$2:$B$3000,F252,Cobros!$C$2:$C$3000))</f>
        <v/>
      </c>
      <c r="L252">
        <f>IF(OR(F252="",N(D252)=0,I252=""),"",MAX(0,TODAY()-I252))</f>
        <v/>
      </c>
      <c r="M252">
        <f>IF(F252="","",IF(N(D252)=0,"cobrada",IF(N(L252)=0,"al corriente",IF(L252&lt;=30,"1 a 30",IF(L252&lt;=60,"31 a 60",IF(L252&lt;=90,"61 a 90","más de 90"))))))</f>
        <v/>
      </c>
    </row>
    <row r="253">
      <c r="D253" s="3">
        <f>IF(F253="","",MAX(0,N(J253)-N(K253)))</f>
        <v/>
      </c>
      <c r="G253" s="4" t="n"/>
      <c r="I253" s="4">
        <f>IF(OR(G253="",H253=""),"",G253+H253)</f>
        <v/>
      </c>
      <c r="J253" s="3" t="n"/>
      <c r="K253" s="3">
        <f>IF(F253="","",SUMIF(Cobros!$B$2:$B$3000,F253,Cobros!$C$2:$C$3000))</f>
        <v/>
      </c>
      <c r="L253">
        <f>IF(OR(F253="",N(D253)=0,I253=""),"",MAX(0,TODAY()-I253))</f>
        <v/>
      </c>
      <c r="M253">
        <f>IF(F253="","",IF(N(D253)=0,"cobrada",IF(N(L253)=0,"al corriente",IF(L253&lt;=30,"1 a 30",IF(L253&lt;=60,"31 a 60",IF(L253&lt;=90,"61 a 90","más de 90"))))))</f>
        <v/>
      </c>
    </row>
    <row r="254">
      <c r="D254" s="3">
        <f>IF(F254="","",MAX(0,N(J254)-N(K254)))</f>
        <v/>
      </c>
      <c r="G254" s="4" t="n"/>
      <c r="I254" s="4">
        <f>IF(OR(G254="",H254=""),"",G254+H254)</f>
        <v/>
      </c>
      <c r="J254" s="3" t="n"/>
      <c r="K254" s="3">
        <f>IF(F254="","",SUMIF(Cobros!$B$2:$B$3000,F254,Cobros!$C$2:$C$3000))</f>
        <v/>
      </c>
      <c r="L254">
        <f>IF(OR(F254="",N(D254)=0,I254=""),"",MAX(0,TODAY()-I254))</f>
        <v/>
      </c>
      <c r="M254">
        <f>IF(F254="","",IF(N(D254)=0,"cobrada",IF(N(L254)=0,"al corriente",IF(L254&lt;=30,"1 a 30",IF(L254&lt;=60,"31 a 60",IF(L254&lt;=90,"61 a 90","más de 90"))))))</f>
        <v/>
      </c>
    </row>
    <row r="255">
      <c r="D255" s="3">
        <f>IF(F255="","",MAX(0,N(J255)-N(K255)))</f>
        <v/>
      </c>
      <c r="G255" s="4" t="n"/>
      <c r="I255" s="4">
        <f>IF(OR(G255="",H255=""),"",G255+H255)</f>
        <v/>
      </c>
      <c r="J255" s="3" t="n"/>
      <c r="K255" s="3">
        <f>IF(F255="","",SUMIF(Cobros!$B$2:$B$3000,F255,Cobros!$C$2:$C$3000))</f>
        <v/>
      </c>
      <c r="L255">
        <f>IF(OR(F255="",N(D255)=0,I255=""),"",MAX(0,TODAY()-I255))</f>
        <v/>
      </c>
      <c r="M255">
        <f>IF(F255="","",IF(N(D255)=0,"cobrada",IF(N(L255)=0,"al corriente",IF(L255&lt;=30,"1 a 30",IF(L255&lt;=60,"31 a 60",IF(L255&lt;=90,"61 a 90","más de 90"))))))</f>
        <v/>
      </c>
    </row>
    <row r="256">
      <c r="D256" s="3">
        <f>IF(F256="","",MAX(0,N(J256)-N(K256)))</f>
        <v/>
      </c>
      <c r="G256" s="4" t="n"/>
      <c r="I256" s="4">
        <f>IF(OR(G256="",H256=""),"",G256+H256)</f>
        <v/>
      </c>
      <c r="J256" s="3" t="n"/>
      <c r="K256" s="3">
        <f>IF(F256="","",SUMIF(Cobros!$B$2:$B$3000,F256,Cobros!$C$2:$C$3000))</f>
        <v/>
      </c>
      <c r="L256">
        <f>IF(OR(F256="",N(D256)=0,I256=""),"",MAX(0,TODAY()-I256))</f>
        <v/>
      </c>
      <c r="M256">
        <f>IF(F256="","",IF(N(D256)=0,"cobrada",IF(N(L256)=0,"al corriente",IF(L256&lt;=30,"1 a 30",IF(L256&lt;=60,"31 a 60",IF(L256&lt;=90,"61 a 90","más de 90"))))))</f>
        <v/>
      </c>
    </row>
    <row r="257">
      <c r="D257" s="3">
        <f>IF(F257="","",MAX(0,N(J257)-N(K257)))</f>
        <v/>
      </c>
      <c r="G257" s="4" t="n"/>
      <c r="I257" s="4">
        <f>IF(OR(G257="",H257=""),"",G257+H257)</f>
        <v/>
      </c>
      <c r="J257" s="3" t="n"/>
      <c r="K257" s="3">
        <f>IF(F257="","",SUMIF(Cobros!$B$2:$B$3000,F257,Cobros!$C$2:$C$3000))</f>
        <v/>
      </c>
      <c r="L257">
        <f>IF(OR(F257="",N(D257)=0,I257=""),"",MAX(0,TODAY()-I257))</f>
        <v/>
      </c>
      <c r="M257">
        <f>IF(F257="","",IF(N(D257)=0,"cobrada",IF(N(L257)=0,"al corriente",IF(L257&lt;=30,"1 a 30",IF(L257&lt;=60,"31 a 60",IF(L257&lt;=90,"61 a 90","más de 90"))))))</f>
        <v/>
      </c>
    </row>
    <row r="258">
      <c r="D258" s="3">
        <f>IF(F258="","",MAX(0,N(J258)-N(K258)))</f>
        <v/>
      </c>
      <c r="G258" s="4" t="n"/>
      <c r="I258" s="4">
        <f>IF(OR(G258="",H258=""),"",G258+H258)</f>
        <v/>
      </c>
      <c r="J258" s="3" t="n"/>
      <c r="K258" s="3">
        <f>IF(F258="","",SUMIF(Cobros!$B$2:$B$3000,F258,Cobros!$C$2:$C$3000))</f>
        <v/>
      </c>
      <c r="L258">
        <f>IF(OR(F258="",N(D258)=0,I258=""),"",MAX(0,TODAY()-I258))</f>
        <v/>
      </c>
      <c r="M258">
        <f>IF(F258="","",IF(N(D258)=0,"cobrada",IF(N(L258)=0,"al corriente",IF(L258&lt;=30,"1 a 30",IF(L258&lt;=60,"31 a 60",IF(L258&lt;=90,"61 a 90","más de 90"))))))</f>
        <v/>
      </c>
    </row>
    <row r="259">
      <c r="D259" s="3">
        <f>IF(F259="","",MAX(0,N(J259)-N(K259)))</f>
        <v/>
      </c>
      <c r="G259" s="4" t="n"/>
      <c r="I259" s="4">
        <f>IF(OR(G259="",H259=""),"",G259+H259)</f>
        <v/>
      </c>
      <c r="J259" s="3" t="n"/>
      <c r="K259" s="3">
        <f>IF(F259="","",SUMIF(Cobros!$B$2:$B$3000,F259,Cobros!$C$2:$C$3000))</f>
        <v/>
      </c>
      <c r="L259">
        <f>IF(OR(F259="",N(D259)=0,I259=""),"",MAX(0,TODAY()-I259))</f>
        <v/>
      </c>
      <c r="M259">
        <f>IF(F259="","",IF(N(D259)=0,"cobrada",IF(N(L259)=0,"al corriente",IF(L259&lt;=30,"1 a 30",IF(L259&lt;=60,"31 a 60",IF(L259&lt;=90,"61 a 90","más de 90"))))))</f>
        <v/>
      </c>
    </row>
    <row r="260">
      <c r="D260" s="3">
        <f>IF(F260="","",MAX(0,N(J260)-N(K260)))</f>
        <v/>
      </c>
      <c r="G260" s="4" t="n"/>
      <c r="I260" s="4">
        <f>IF(OR(G260="",H260=""),"",G260+H260)</f>
        <v/>
      </c>
      <c r="J260" s="3" t="n"/>
      <c r="K260" s="3">
        <f>IF(F260="","",SUMIF(Cobros!$B$2:$B$3000,F260,Cobros!$C$2:$C$3000))</f>
        <v/>
      </c>
      <c r="L260">
        <f>IF(OR(F260="",N(D260)=0,I260=""),"",MAX(0,TODAY()-I260))</f>
        <v/>
      </c>
      <c r="M260">
        <f>IF(F260="","",IF(N(D260)=0,"cobrada",IF(N(L260)=0,"al corriente",IF(L260&lt;=30,"1 a 30",IF(L260&lt;=60,"31 a 60",IF(L260&lt;=90,"61 a 90","más de 90"))))))</f>
        <v/>
      </c>
    </row>
    <row r="261">
      <c r="D261" s="3">
        <f>IF(F261="","",MAX(0,N(J261)-N(K261)))</f>
        <v/>
      </c>
      <c r="G261" s="4" t="n"/>
      <c r="I261" s="4">
        <f>IF(OR(G261="",H261=""),"",G261+H261)</f>
        <v/>
      </c>
      <c r="J261" s="3" t="n"/>
      <c r="K261" s="3">
        <f>IF(F261="","",SUMIF(Cobros!$B$2:$B$3000,F261,Cobros!$C$2:$C$3000))</f>
        <v/>
      </c>
      <c r="L261">
        <f>IF(OR(F261="",N(D261)=0,I261=""),"",MAX(0,TODAY()-I261))</f>
        <v/>
      </c>
      <c r="M261">
        <f>IF(F261="","",IF(N(D261)=0,"cobrada",IF(N(L261)=0,"al corriente",IF(L261&lt;=30,"1 a 30",IF(L261&lt;=60,"31 a 60",IF(L261&lt;=90,"61 a 90","más de 90"))))))</f>
        <v/>
      </c>
    </row>
    <row r="262">
      <c r="D262" s="3">
        <f>IF(F262="","",MAX(0,N(J262)-N(K262)))</f>
        <v/>
      </c>
      <c r="G262" s="4" t="n"/>
      <c r="I262" s="4">
        <f>IF(OR(G262="",H262=""),"",G262+H262)</f>
        <v/>
      </c>
      <c r="J262" s="3" t="n"/>
      <c r="K262" s="3">
        <f>IF(F262="","",SUMIF(Cobros!$B$2:$B$3000,F262,Cobros!$C$2:$C$3000))</f>
        <v/>
      </c>
      <c r="L262">
        <f>IF(OR(F262="",N(D262)=0,I262=""),"",MAX(0,TODAY()-I262))</f>
        <v/>
      </c>
      <c r="M262">
        <f>IF(F262="","",IF(N(D262)=0,"cobrada",IF(N(L262)=0,"al corriente",IF(L262&lt;=30,"1 a 30",IF(L262&lt;=60,"31 a 60",IF(L262&lt;=90,"61 a 90","más de 90"))))))</f>
        <v/>
      </c>
    </row>
    <row r="263">
      <c r="D263" s="3">
        <f>IF(F263="","",MAX(0,N(J263)-N(K263)))</f>
        <v/>
      </c>
      <c r="G263" s="4" t="n"/>
      <c r="I263" s="4">
        <f>IF(OR(G263="",H263=""),"",G263+H263)</f>
        <v/>
      </c>
      <c r="J263" s="3" t="n"/>
      <c r="K263" s="3">
        <f>IF(F263="","",SUMIF(Cobros!$B$2:$B$3000,F263,Cobros!$C$2:$C$3000))</f>
        <v/>
      </c>
      <c r="L263">
        <f>IF(OR(F263="",N(D263)=0,I263=""),"",MAX(0,TODAY()-I263))</f>
        <v/>
      </c>
      <c r="M263">
        <f>IF(F263="","",IF(N(D263)=0,"cobrada",IF(N(L263)=0,"al corriente",IF(L263&lt;=30,"1 a 30",IF(L263&lt;=60,"31 a 60",IF(L263&lt;=90,"61 a 90","más de 90"))))))</f>
        <v/>
      </c>
    </row>
    <row r="264">
      <c r="D264" s="3">
        <f>IF(F264="","",MAX(0,N(J264)-N(K264)))</f>
        <v/>
      </c>
      <c r="G264" s="4" t="n"/>
      <c r="I264" s="4">
        <f>IF(OR(G264="",H264=""),"",G264+H264)</f>
        <v/>
      </c>
      <c r="J264" s="3" t="n"/>
      <c r="K264" s="3">
        <f>IF(F264="","",SUMIF(Cobros!$B$2:$B$3000,F264,Cobros!$C$2:$C$3000))</f>
        <v/>
      </c>
      <c r="L264">
        <f>IF(OR(F264="",N(D264)=0,I264=""),"",MAX(0,TODAY()-I264))</f>
        <v/>
      </c>
      <c r="M264">
        <f>IF(F264="","",IF(N(D264)=0,"cobrada",IF(N(L264)=0,"al corriente",IF(L264&lt;=30,"1 a 30",IF(L264&lt;=60,"31 a 60",IF(L264&lt;=90,"61 a 90","más de 90"))))))</f>
        <v/>
      </c>
    </row>
    <row r="265">
      <c r="D265" s="3">
        <f>IF(F265="","",MAX(0,N(J265)-N(K265)))</f>
        <v/>
      </c>
      <c r="G265" s="4" t="n"/>
      <c r="I265" s="4">
        <f>IF(OR(G265="",H265=""),"",G265+H265)</f>
        <v/>
      </c>
      <c r="J265" s="3" t="n"/>
      <c r="K265" s="3">
        <f>IF(F265="","",SUMIF(Cobros!$B$2:$B$3000,F265,Cobros!$C$2:$C$3000))</f>
        <v/>
      </c>
      <c r="L265">
        <f>IF(OR(F265="",N(D265)=0,I265=""),"",MAX(0,TODAY()-I265))</f>
        <v/>
      </c>
      <c r="M265">
        <f>IF(F265="","",IF(N(D265)=0,"cobrada",IF(N(L265)=0,"al corriente",IF(L265&lt;=30,"1 a 30",IF(L265&lt;=60,"31 a 60",IF(L265&lt;=90,"61 a 90","más de 90"))))))</f>
        <v/>
      </c>
    </row>
    <row r="266">
      <c r="D266" s="3">
        <f>IF(F266="","",MAX(0,N(J266)-N(K266)))</f>
        <v/>
      </c>
      <c r="G266" s="4" t="n"/>
      <c r="I266" s="4">
        <f>IF(OR(G266="",H266=""),"",G266+H266)</f>
        <v/>
      </c>
      <c r="J266" s="3" t="n"/>
      <c r="K266" s="3">
        <f>IF(F266="","",SUMIF(Cobros!$B$2:$B$3000,F266,Cobros!$C$2:$C$3000))</f>
        <v/>
      </c>
      <c r="L266">
        <f>IF(OR(F266="",N(D266)=0,I266=""),"",MAX(0,TODAY()-I266))</f>
        <v/>
      </c>
      <c r="M266">
        <f>IF(F266="","",IF(N(D266)=0,"cobrada",IF(N(L266)=0,"al corriente",IF(L266&lt;=30,"1 a 30",IF(L266&lt;=60,"31 a 60",IF(L266&lt;=90,"61 a 90","más de 90"))))))</f>
        <v/>
      </c>
    </row>
    <row r="267">
      <c r="D267" s="3">
        <f>IF(F267="","",MAX(0,N(J267)-N(K267)))</f>
        <v/>
      </c>
      <c r="G267" s="4" t="n"/>
      <c r="I267" s="4">
        <f>IF(OR(G267="",H267=""),"",G267+H267)</f>
        <v/>
      </c>
      <c r="J267" s="3" t="n"/>
      <c r="K267" s="3">
        <f>IF(F267="","",SUMIF(Cobros!$B$2:$B$3000,F267,Cobros!$C$2:$C$3000))</f>
        <v/>
      </c>
      <c r="L267">
        <f>IF(OR(F267="",N(D267)=0,I267=""),"",MAX(0,TODAY()-I267))</f>
        <v/>
      </c>
      <c r="M267">
        <f>IF(F267="","",IF(N(D267)=0,"cobrada",IF(N(L267)=0,"al corriente",IF(L267&lt;=30,"1 a 30",IF(L267&lt;=60,"31 a 60",IF(L267&lt;=90,"61 a 90","más de 90"))))))</f>
        <v/>
      </c>
    </row>
    <row r="268">
      <c r="D268" s="3">
        <f>IF(F268="","",MAX(0,N(J268)-N(K268)))</f>
        <v/>
      </c>
      <c r="G268" s="4" t="n"/>
      <c r="I268" s="4">
        <f>IF(OR(G268="",H268=""),"",G268+H268)</f>
        <v/>
      </c>
      <c r="J268" s="3" t="n"/>
      <c r="K268" s="3">
        <f>IF(F268="","",SUMIF(Cobros!$B$2:$B$3000,F268,Cobros!$C$2:$C$3000))</f>
        <v/>
      </c>
      <c r="L268">
        <f>IF(OR(F268="",N(D268)=0,I268=""),"",MAX(0,TODAY()-I268))</f>
        <v/>
      </c>
      <c r="M268">
        <f>IF(F268="","",IF(N(D268)=0,"cobrada",IF(N(L268)=0,"al corriente",IF(L268&lt;=30,"1 a 30",IF(L268&lt;=60,"31 a 60",IF(L268&lt;=90,"61 a 90","más de 90"))))))</f>
        <v/>
      </c>
    </row>
    <row r="269">
      <c r="D269" s="3">
        <f>IF(F269="","",MAX(0,N(J269)-N(K269)))</f>
        <v/>
      </c>
      <c r="G269" s="4" t="n"/>
      <c r="I269" s="4">
        <f>IF(OR(G269="",H269=""),"",G269+H269)</f>
        <v/>
      </c>
      <c r="J269" s="3" t="n"/>
      <c r="K269" s="3">
        <f>IF(F269="","",SUMIF(Cobros!$B$2:$B$3000,F269,Cobros!$C$2:$C$3000))</f>
        <v/>
      </c>
      <c r="L269">
        <f>IF(OR(F269="",N(D269)=0,I269=""),"",MAX(0,TODAY()-I269))</f>
        <v/>
      </c>
      <c r="M269">
        <f>IF(F269="","",IF(N(D269)=0,"cobrada",IF(N(L269)=0,"al corriente",IF(L269&lt;=30,"1 a 30",IF(L269&lt;=60,"31 a 60",IF(L269&lt;=90,"61 a 90","más de 90"))))))</f>
        <v/>
      </c>
    </row>
    <row r="270">
      <c r="D270" s="3">
        <f>IF(F270="","",MAX(0,N(J270)-N(K270)))</f>
        <v/>
      </c>
      <c r="G270" s="4" t="n"/>
      <c r="I270" s="4">
        <f>IF(OR(G270="",H270=""),"",G270+H270)</f>
        <v/>
      </c>
      <c r="J270" s="3" t="n"/>
      <c r="K270" s="3">
        <f>IF(F270="","",SUMIF(Cobros!$B$2:$B$3000,F270,Cobros!$C$2:$C$3000))</f>
        <v/>
      </c>
      <c r="L270">
        <f>IF(OR(F270="",N(D270)=0,I270=""),"",MAX(0,TODAY()-I270))</f>
        <v/>
      </c>
      <c r="M270">
        <f>IF(F270="","",IF(N(D270)=0,"cobrada",IF(N(L270)=0,"al corriente",IF(L270&lt;=30,"1 a 30",IF(L270&lt;=60,"31 a 60",IF(L270&lt;=90,"61 a 90","más de 90"))))))</f>
        <v/>
      </c>
    </row>
    <row r="271">
      <c r="D271" s="3">
        <f>IF(F271="","",MAX(0,N(J271)-N(K271)))</f>
        <v/>
      </c>
      <c r="G271" s="4" t="n"/>
      <c r="I271" s="4">
        <f>IF(OR(G271="",H271=""),"",G271+H271)</f>
        <v/>
      </c>
      <c r="J271" s="3" t="n"/>
      <c r="K271" s="3">
        <f>IF(F271="","",SUMIF(Cobros!$B$2:$B$3000,F271,Cobros!$C$2:$C$3000))</f>
        <v/>
      </c>
      <c r="L271">
        <f>IF(OR(F271="",N(D271)=0,I271=""),"",MAX(0,TODAY()-I271))</f>
        <v/>
      </c>
      <c r="M271">
        <f>IF(F271="","",IF(N(D271)=0,"cobrada",IF(N(L271)=0,"al corriente",IF(L271&lt;=30,"1 a 30",IF(L271&lt;=60,"31 a 60",IF(L271&lt;=90,"61 a 90","más de 90"))))))</f>
        <v/>
      </c>
    </row>
    <row r="272">
      <c r="D272" s="3">
        <f>IF(F272="","",MAX(0,N(J272)-N(K272)))</f>
        <v/>
      </c>
      <c r="G272" s="4" t="n"/>
      <c r="I272" s="4">
        <f>IF(OR(G272="",H272=""),"",G272+H272)</f>
        <v/>
      </c>
      <c r="J272" s="3" t="n"/>
      <c r="K272" s="3">
        <f>IF(F272="","",SUMIF(Cobros!$B$2:$B$3000,F272,Cobros!$C$2:$C$3000))</f>
        <v/>
      </c>
      <c r="L272">
        <f>IF(OR(F272="",N(D272)=0,I272=""),"",MAX(0,TODAY()-I272))</f>
        <v/>
      </c>
      <c r="M272">
        <f>IF(F272="","",IF(N(D272)=0,"cobrada",IF(N(L272)=0,"al corriente",IF(L272&lt;=30,"1 a 30",IF(L272&lt;=60,"31 a 60",IF(L272&lt;=90,"61 a 90","más de 90"))))))</f>
        <v/>
      </c>
    </row>
    <row r="273">
      <c r="D273" s="3">
        <f>IF(F273="","",MAX(0,N(J273)-N(K273)))</f>
        <v/>
      </c>
      <c r="G273" s="4" t="n"/>
      <c r="I273" s="4">
        <f>IF(OR(G273="",H273=""),"",G273+H273)</f>
        <v/>
      </c>
      <c r="J273" s="3" t="n"/>
      <c r="K273" s="3">
        <f>IF(F273="","",SUMIF(Cobros!$B$2:$B$3000,F273,Cobros!$C$2:$C$3000))</f>
        <v/>
      </c>
      <c r="L273">
        <f>IF(OR(F273="",N(D273)=0,I273=""),"",MAX(0,TODAY()-I273))</f>
        <v/>
      </c>
      <c r="M273">
        <f>IF(F273="","",IF(N(D273)=0,"cobrada",IF(N(L273)=0,"al corriente",IF(L273&lt;=30,"1 a 30",IF(L273&lt;=60,"31 a 60",IF(L273&lt;=90,"61 a 90","más de 90"))))))</f>
        <v/>
      </c>
    </row>
    <row r="274">
      <c r="D274" s="3">
        <f>IF(F274="","",MAX(0,N(J274)-N(K274)))</f>
        <v/>
      </c>
      <c r="G274" s="4" t="n"/>
      <c r="I274" s="4">
        <f>IF(OR(G274="",H274=""),"",G274+H274)</f>
        <v/>
      </c>
      <c r="J274" s="3" t="n"/>
      <c r="K274" s="3">
        <f>IF(F274="","",SUMIF(Cobros!$B$2:$B$3000,F274,Cobros!$C$2:$C$3000))</f>
        <v/>
      </c>
      <c r="L274">
        <f>IF(OR(F274="",N(D274)=0,I274=""),"",MAX(0,TODAY()-I274))</f>
        <v/>
      </c>
      <c r="M274">
        <f>IF(F274="","",IF(N(D274)=0,"cobrada",IF(N(L274)=0,"al corriente",IF(L274&lt;=30,"1 a 30",IF(L274&lt;=60,"31 a 60",IF(L274&lt;=90,"61 a 90","más de 90"))))))</f>
        <v/>
      </c>
    </row>
    <row r="275">
      <c r="D275" s="3">
        <f>IF(F275="","",MAX(0,N(J275)-N(K275)))</f>
        <v/>
      </c>
      <c r="G275" s="4" t="n"/>
      <c r="I275" s="4">
        <f>IF(OR(G275="",H275=""),"",G275+H275)</f>
        <v/>
      </c>
      <c r="J275" s="3" t="n"/>
      <c r="K275" s="3">
        <f>IF(F275="","",SUMIF(Cobros!$B$2:$B$3000,F275,Cobros!$C$2:$C$3000))</f>
        <v/>
      </c>
      <c r="L275">
        <f>IF(OR(F275="",N(D275)=0,I275=""),"",MAX(0,TODAY()-I275))</f>
        <v/>
      </c>
      <c r="M275">
        <f>IF(F275="","",IF(N(D275)=0,"cobrada",IF(N(L275)=0,"al corriente",IF(L275&lt;=30,"1 a 30",IF(L275&lt;=60,"31 a 60",IF(L275&lt;=90,"61 a 90","más de 90"))))))</f>
        <v/>
      </c>
    </row>
    <row r="276">
      <c r="D276" s="3">
        <f>IF(F276="","",MAX(0,N(J276)-N(K276)))</f>
        <v/>
      </c>
      <c r="G276" s="4" t="n"/>
      <c r="I276" s="4">
        <f>IF(OR(G276="",H276=""),"",G276+H276)</f>
        <v/>
      </c>
      <c r="J276" s="3" t="n"/>
      <c r="K276" s="3">
        <f>IF(F276="","",SUMIF(Cobros!$B$2:$B$3000,F276,Cobros!$C$2:$C$3000))</f>
        <v/>
      </c>
      <c r="L276">
        <f>IF(OR(F276="",N(D276)=0,I276=""),"",MAX(0,TODAY()-I276))</f>
        <v/>
      </c>
      <c r="M276">
        <f>IF(F276="","",IF(N(D276)=0,"cobrada",IF(N(L276)=0,"al corriente",IF(L276&lt;=30,"1 a 30",IF(L276&lt;=60,"31 a 60",IF(L276&lt;=90,"61 a 90","más de 90"))))))</f>
        <v/>
      </c>
    </row>
    <row r="277">
      <c r="D277" s="3">
        <f>IF(F277="","",MAX(0,N(J277)-N(K277)))</f>
        <v/>
      </c>
      <c r="G277" s="4" t="n"/>
      <c r="I277" s="4">
        <f>IF(OR(G277="",H277=""),"",G277+H277)</f>
        <v/>
      </c>
      <c r="J277" s="3" t="n"/>
      <c r="K277" s="3">
        <f>IF(F277="","",SUMIF(Cobros!$B$2:$B$3000,F277,Cobros!$C$2:$C$3000))</f>
        <v/>
      </c>
      <c r="L277">
        <f>IF(OR(F277="",N(D277)=0,I277=""),"",MAX(0,TODAY()-I277))</f>
        <v/>
      </c>
      <c r="M277">
        <f>IF(F277="","",IF(N(D277)=0,"cobrada",IF(N(L277)=0,"al corriente",IF(L277&lt;=30,"1 a 30",IF(L277&lt;=60,"31 a 60",IF(L277&lt;=90,"61 a 90","más de 90"))))))</f>
        <v/>
      </c>
    </row>
    <row r="278">
      <c r="D278" s="3">
        <f>IF(F278="","",MAX(0,N(J278)-N(K278)))</f>
        <v/>
      </c>
      <c r="G278" s="4" t="n"/>
      <c r="I278" s="4">
        <f>IF(OR(G278="",H278=""),"",G278+H278)</f>
        <v/>
      </c>
      <c r="J278" s="3" t="n"/>
      <c r="K278" s="3">
        <f>IF(F278="","",SUMIF(Cobros!$B$2:$B$3000,F278,Cobros!$C$2:$C$3000))</f>
        <v/>
      </c>
      <c r="L278">
        <f>IF(OR(F278="",N(D278)=0,I278=""),"",MAX(0,TODAY()-I278))</f>
        <v/>
      </c>
      <c r="M278">
        <f>IF(F278="","",IF(N(D278)=0,"cobrada",IF(N(L278)=0,"al corriente",IF(L278&lt;=30,"1 a 30",IF(L278&lt;=60,"31 a 60",IF(L278&lt;=90,"61 a 90","más de 90"))))))</f>
        <v/>
      </c>
    </row>
    <row r="279">
      <c r="D279" s="3">
        <f>IF(F279="","",MAX(0,N(J279)-N(K279)))</f>
        <v/>
      </c>
      <c r="G279" s="4" t="n"/>
      <c r="I279" s="4">
        <f>IF(OR(G279="",H279=""),"",G279+H279)</f>
        <v/>
      </c>
      <c r="J279" s="3" t="n"/>
      <c r="K279" s="3">
        <f>IF(F279="","",SUMIF(Cobros!$B$2:$B$3000,F279,Cobros!$C$2:$C$3000))</f>
        <v/>
      </c>
      <c r="L279">
        <f>IF(OR(F279="",N(D279)=0,I279=""),"",MAX(0,TODAY()-I279))</f>
        <v/>
      </c>
      <c r="M279">
        <f>IF(F279="","",IF(N(D279)=0,"cobrada",IF(N(L279)=0,"al corriente",IF(L279&lt;=30,"1 a 30",IF(L279&lt;=60,"31 a 60",IF(L279&lt;=90,"61 a 90","más de 90"))))))</f>
        <v/>
      </c>
    </row>
    <row r="280">
      <c r="D280" s="3">
        <f>IF(F280="","",MAX(0,N(J280)-N(K280)))</f>
        <v/>
      </c>
      <c r="G280" s="4" t="n"/>
      <c r="I280" s="4">
        <f>IF(OR(G280="",H280=""),"",G280+H280)</f>
        <v/>
      </c>
      <c r="J280" s="3" t="n"/>
      <c r="K280" s="3">
        <f>IF(F280="","",SUMIF(Cobros!$B$2:$B$3000,F280,Cobros!$C$2:$C$3000))</f>
        <v/>
      </c>
      <c r="L280">
        <f>IF(OR(F280="",N(D280)=0,I280=""),"",MAX(0,TODAY()-I280))</f>
        <v/>
      </c>
      <c r="M280">
        <f>IF(F280="","",IF(N(D280)=0,"cobrada",IF(N(L280)=0,"al corriente",IF(L280&lt;=30,"1 a 30",IF(L280&lt;=60,"31 a 60",IF(L280&lt;=90,"61 a 90","más de 90"))))))</f>
        <v/>
      </c>
    </row>
    <row r="281">
      <c r="D281" s="3">
        <f>IF(F281="","",MAX(0,N(J281)-N(K281)))</f>
        <v/>
      </c>
      <c r="G281" s="4" t="n"/>
      <c r="I281" s="4">
        <f>IF(OR(G281="",H281=""),"",G281+H281)</f>
        <v/>
      </c>
      <c r="J281" s="3" t="n"/>
      <c r="K281" s="3">
        <f>IF(F281="","",SUMIF(Cobros!$B$2:$B$3000,F281,Cobros!$C$2:$C$3000))</f>
        <v/>
      </c>
      <c r="L281">
        <f>IF(OR(F281="",N(D281)=0,I281=""),"",MAX(0,TODAY()-I281))</f>
        <v/>
      </c>
      <c r="M281">
        <f>IF(F281="","",IF(N(D281)=0,"cobrada",IF(N(L281)=0,"al corriente",IF(L281&lt;=30,"1 a 30",IF(L281&lt;=60,"31 a 60",IF(L281&lt;=90,"61 a 90","más de 90"))))))</f>
        <v/>
      </c>
    </row>
    <row r="282">
      <c r="D282" s="3">
        <f>IF(F282="","",MAX(0,N(J282)-N(K282)))</f>
        <v/>
      </c>
      <c r="G282" s="4" t="n"/>
      <c r="I282" s="4">
        <f>IF(OR(G282="",H282=""),"",G282+H282)</f>
        <v/>
      </c>
      <c r="J282" s="3" t="n"/>
      <c r="K282" s="3">
        <f>IF(F282="","",SUMIF(Cobros!$B$2:$B$3000,F282,Cobros!$C$2:$C$3000))</f>
        <v/>
      </c>
      <c r="L282">
        <f>IF(OR(F282="",N(D282)=0,I282=""),"",MAX(0,TODAY()-I282))</f>
        <v/>
      </c>
      <c r="M282">
        <f>IF(F282="","",IF(N(D282)=0,"cobrada",IF(N(L282)=0,"al corriente",IF(L282&lt;=30,"1 a 30",IF(L282&lt;=60,"31 a 60",IF(L282&lt;=90,"61 a 90","más de 90"))))))</f>
        <v/>
      </c>
    </row>
    <row r="283">
      <c r="D283" s="3">
        <f>IF(F283="","",MAX(0,N(J283)-N(K283)))</f>
        <v/>
      </c>
      <c r="G283" s="4" t="n"/>
      <c r="I283" s="4">
        <f>IF(OR(G283="",H283=""),"",G283+H283)</f>
        <v/>
      </c>
      <c r="J283" s="3" t="n"/>
      <c r="K283" s="3">
        <f>IF(F283="","",SUMIF(Cobros!$B$2:$B$3000,F283,Cobros!$C$2:$C$3000))</f>
        <v/>
      </c>
      <c r="L283">
        <f>IF(OR(F283="",N(D283)=0,I283=""),"",MAX(0,TODAY()-I283))</f>
        <v/>
      </c>
      <c r="M283">
        <f>IF(F283="","",IF(N(D283)=0,"cobrada",IF(N(L283)=0,"al corriente",IF(L283&lt;=30,"1 a 30",IF(L283&lt;=60,"31 a 60",IF(L283&lt;=90,"61 a 90","más de 90"))))))</f>
        <v/>
      </c>
    </row>
    <row r="284">
      <c r="D284" s="3">
        <f>IF(F284="","",MAX(0,N(J284)-N(K284)))</f>
        <v/>
      </c>
      <c r="G284" s="4" t="n"/>
      <c r="I284" s="4">
        <f>IF(OR(G284="",H284=""),"",G284+H284)</f>
        <v/>
      </c>
      <c r="J284" s="3" t="n"/>
      <c r="K284" s="3">
        <f>IF(F284="","",SUMIF(Cobros!$B$2:$B$3000,F284,Cobros!$C$2:$C$3000))</f>
        <v/>
      </c>
      <c r="L284">
        <f>IF(OR(F284="",N(D284)=0,I284=""),"",MAX(0,TODAY()-I284))</f>
        <v/>
      </c>
      <c r="M284">
        <f>IF(F284="","",IF(N(D284)=0,"cobrada",IF(N(L284)=0,"al corriente",IF(L284&lt;=30,"1 a 30",IF(L284&lt;=60,"31 a 60",IF(L284&lt;=90,"61 a 90","más de 90"))))))</f>
        <v/>
      </c>
    </row>
    <row r="285">
      <c r="D285" s="3">
        <f>IF(F285="","",MAX(0,N(J285)-N(K285)))</f>
        <v/>
      </c>
      <c r="G285" s="4" t="n"/>
      <c r="I285" s="4">
        <f>IF(OR(G285="",H285=""),"",G285+H285)</f>
        <v/>
      </c>
      <c r="J285" s="3" t="n"/>
      <c r="K285" s="3">
        <f>IF(F285="","",SUMIF(Cobros!$B$2:$B$3000,F285,Cobros!$C$2:$C$3000))</f>
        <v/>
      </c>
      <c r="L285">
        <f>IF(OR(F285="",N(D285)=0,I285=""),"",MAX(0,TODAY()-I285))</f>
        <v/>
      </c>
      <c r="M285">
        <f>IF(F285="","",IF(N(D285)=0,"cobrada",IF(N(L285)=0,"al corriente",IF(L285&lt;=30,"1 a 30",IF(L285&lt;=60,"31 a 60",IF(L285&lt;=90,"61 a 90","más de 90"))))))</f>
        <v/>
      </c>
    </row>
    <row r="286">
      <c r="D286" s="3">
        <f>IF(F286="","",MAX(0,N(J286)-N(K286)))</f>
        <v/>
      </c>
      <c r="G286" s="4" t="n"/>
      <c r="I286" s="4">
        <f>IF(OR(G286="",H286=""),"",G286+H286)</f>
        <v/>
      </c>
      <c r="J286" s="3" t="n"/>
      <c r="K286" s="3">
        <f>IF(F286="","",SUMIF(Cobros!$B$2:$B$3000,F286,Cobros!$C$2:$C$3000))</f>
        <v/>
      </c>
      <c r="L286">
        <f>IF(OR(F286="",N(D286)=0,I286=""),"",MAX(0,TODAY()-I286))</f>
        <v/>
      </c>
      <c r="M286">
        <f>IF(F286="","",IF(N(D286)=0,"cobrada",IF(N(L286)=0,"al corriente",IF(L286&lt;=30,"1 a 30",IF(L286&lt;=60,"31 a 60",IF(L286&lt;=90,"61 a 90","más de 90"))))))</f>
        <v/>
      </c>
    </row>
    <row r="287">
      <c r="D287" s="3">
        <f>IF(F287="","",MAX(0,N(J287)-N(K287)))</f>
        <v/>
      </c>
      <c r="G287" s="4" t="n"/>
      <c r="I287" s="4">
        <f>IF(OR(G287="",H287=""),"",G287+H287)</f>
        <v/>
      </c>
      <c r="J287" s="3" t="n"/>
      <c r="K287" s="3">
        <f>IF(F287="","",SUMIF(Cobros!$B$2:$B$3000,F287,Cobros!$C$2:$C$3000))</f>
        <v/>
      </c>
      <c r="L287">
        <f>IF(OR(F287="",N(D287)=0,I287=""),"",MAX(0,TODAY()-I287))</f>
        <v/>
      </c>
      <c r="M287">
        <f>IF(F287="","",IF(N(D287)=0,"cobrada",IF(N(L287)=0,"al corriente",IF(L287&lt;=30,"1 a 30",IF(L287&lt;=60,"31 a 60",IF(L287&lt;=90,"61 a 90","más de 90"))))))</f>
        <v/>
      </c>
    </row>
    <row r="288">
      <c r="D288" s="3">
        <f>IF(F288="","",MAX(0,N(J288)-N(K288)))</f>
        <v/>
      </c>
      <c r="G288" s="4" t="n"/>
      <c r="I288" s="4">
        <f>IF(OR(G288="",H288=""),"",G288+H288)</f>
        <v/>
      </c>
      <c r="J288" s="3" t="n"/>
      <c r="K288" s="3">
        <f>IF(F288="","",SUMIF(Cobros!$B$2:$B$3000,F288,Cobros!$C$2:$C$3000))</f>
        <v/>
      </c>
      <c r="L288">
        <f>IF(OR(F288="",N(D288)=0,I288=""),"",MAX(0,TODAY()-I288))</f>
        <v/>
      </c>
      <c r="M288">
        <f>IF(F288="","",IF(N(D288)=0,"cobrada",IF(N(L288)=0,"al corriente",IF(L288&lt;=30,"1 a 30",IF(L288&lt;=60,"31 a 60",IF(L288&lt;=90,"61 a 90","más de 90"))))))</f>
        <v/>
      </c>
    </row>
    <row r="289">
      <c r="D289" s="3">
        <f>IF(F289="","",MAX(0,N(J289)-N(K289)))</f>
        <v/>
      </c>
      <c r="G289" s="4" t="n"/>
      <c r="I289" s="4">
        <f>IF(OR(G289="",H289=""),"",G289+H289)</f>
        <v/>
      </c>
      <c r="J289" s="3" t="n"/>
      <c r="K289" s="3">
        <f>IF(F289="","",SUMIF(Cobros!$B$2:$B$3000,F289,Cobros!$C$2:$C$3000))</f>
        <v/>
      </c>
      <c r="L289">
        <f>IF(OR(F289="",N(D289)=0,I289=""),"",MAX(0,TODAY()-I289))</f>
        <v/>
      </c>
      <c r="M289">
        <f>IF(F289="","",IF(N(D289)=0,"cobrada",IF(N(L289)=0,"al corriente",IF(L289&lt;=30,"1 a 30",IF(L289&lt;=60,"31 a 60",IF(L289&lt;=90,"61 a 90","más de 90"))))))</f>
        <v/>
      </c>
    </row>
    <row r="290">
      <c r="D290" s="3">
        <f>IF(F290="","",MAX(0,N(J290)-N(K290)))</f>
        <v/>
      </c>
      <c r="G290" s="4" t="n"/>
      <c r="I290" s="4">
        <f>IF(OR(G290="",H290=""),"",G290+H290)</f>
        <v/>
      </c>
      <c r="J290" s="3" t="n"/>
      <c r="K290" s="3">
        <f>IF(F290="","",SUMIF(Cobros!$B$2:$B$3000,F290,Cobros!$C$2:$C$3000))</f>
        <v/>
      </c>
      <c r="L290">
        <f>IF(OR(F290="",N(D290)=0,I290=""),"",MAX(0,TODAY()-I290))</f>
        <v/>
      </c>
      <c r="M290">
        <f>IF(F290="","",IF(N(D290)=0,"cobrada",IF(N(L290)=0,"al corriente",IF(L290&lt;=30,"1 a 30",IF(L290&lt;=60,"31 a 60",IF(L290&lt;=90,"61 a 90","más de 90"))))))</f>
        <v/>
      </c>
    </row>
    <row r="291">
      <c r="D291" s="3">
        <f>IF(F291="","",MAX(0,N(J291)-N(K291)))</f>
        <v/>
      </c>
      <c r="G291" s="4" t="n"/>
      <c r="I291" s="4">
        <f>IF(OR(G291="",H291=""),"",G291+H291)</f>
        <v/>
      </c>
      <c r="J291" s="3" t="n"/>
      <c r="K291" s="3">
        <f>IF(F291="","",SUMIF(Cobros!$B$2:$B$3000,F291,Cobros!$C$2:$C$3000))</f>
        <v/>
      </c>
      <c r="L291">
        <f>IF(OR(F291="",N(D291)=0,I291=""),"",MAX(0,TODAY()-I291))</f>
        <v/>
      </c>
      <c r="M291">
        <f>IF(F291="","",IF(N(D291)=0,"cobrada",IF(N(L291)=0,"al corriente",IF(L291&lt;=30,"1 a 30",IF(L291&lt;=60,"31 a 60",IF(L291&lt;=90,"61 a 90","más de 90"))))))</f>
        <v/>
      </c>
    </row>
    <row r="292">
      <c r="D292" s="3">
        <f>IF(F292="","",MAX(0,N(J292)-N(K292)))</f>
        <v/>
      </c>
      <c r="G292" s="4" t="n"/>
      <c r="I292" s="4">
        <f>IF(OR(G292="",H292=""),"",G292+H292)</f>
        <v/>
      </c>
      <c r="J292" s="3" t="n"/>
      <c r="K292" s="3">
        <f>IF(F292="","",SUMIF(Cobros!$B$2:$B$3000,F292,Cobros!$C$2:$C$3000))</f>
        <v/>
      </c>
      <c r="L292">
        <f>IF(OR(F292="",N(D292)=0,I292=""),"",MAX(0,TODAY()-I292))</f>
        <v/>
      </c>
      <c r="M292">
        <f>IF(F292="","",IF(N(D292)=0,"cobrada",IF(N(L292)=0,"al corriente",IF(L292&lt;=30,"1 a 30",IF(L292&lt;=60,"31 a 60",IF(L292&lt;=90,"61 a 90","más de 90"))))))</f>
        <v/>
      </c>
    </row>
    <row r="293">
      <c r="D293" s="3">
        <f>IF(F293="","",MAX(0,N(J293)-N(K293)))</f>
        <v/>
      </c>
      <c r="G293" s="4" t="n"/>
      <c r="I293" s="4">
        <f>IF(OR(G293="",H293=""),"",G293+H293)</f>
        <v/>
      </c>
      <c r="J293" s="3" t="n"/>
      <c r="K293" s="3">
        <f>IF(F293="","",SUMIF(Cobros!$B$2:$B$3000,F293,Cobros!$C$2:$C$3000))</f>
        <v/>
      </c>
      <c r="L293">
        <f>IF(OR(F293="",N(D293)=0,I293=""),"",MAX(0,TODAY()-I293))</f>
        <v/>
      </c>
      <c r="M293">
        <f>IF(F293="","",IF(N(D293)=0,"cobrada",IF(N(L293)=0,"al corriente",IF(L293&lt;=30,"1 a 30",IF(L293&lt;=60,"31 a 60",IF(L293&lt;=90,"61 a 90","más de 90"))))))</f>
        <v/>
      </c>
    </row>
    <row r="294">
      <c r="D294" s="3">
        <f>IF(F294="","",MAX(0,N(J294)-N(K294)))</f>
        <v/>
      </c>
      <c r="G294" s="4" t="n"/>
      <c r="I294" s="4">
        <f>IF(OR(G294="",H294=""),"",G294+H294)</f>
        <v/>
      </c>
      <c r="J294" s="3" t="n"/>
      <c r="K294" s="3">
        <f>IF(F294="","",SUMIF(Cobros!$B$2:$B$3000,F294,Cobros!$C$2:$C$3000))</f>
        <v/>
      </c>
      <c r="L294">
        <f>IF(OR(F294="",N(D294)=0,I294=""),"",MAX(0,TODAY()-I294))</f>
        <v/>
      </c>
      <c r="M294">
        <f>IF(F294="","",IF(N(D294)=0,"cobrada",IF(N(L294)=0,"al corriente",IF(L294&lt;=30,"1 a 30",IF(L294&lt;=60,"31 a 60",IF(L294&lt;=90,"61 a 90","más de 90"))))))</f>
        <v/>
      </c>
    </row>
    <row r="295">
      <c r="D295" s="3">
        <f>IF(F295="","",MAX(0,N(J295)-N(K295)))</f>
        <v/>
      </c>
      <c r="G295" s="4" t="n"/>
      <c r="I295" s="4">
        <f>IF(OR(G295="",H295=""),"",G295+H295)</f>
        <v/>
      </c>
      <c r="J295" s="3" t="n"/>
      <c r="K295" s="3">
        <f>IF(F295="","",SUMIF(Cobros!$B$2:$B$3000,F295,Cobros!$C$2:$C$3000))</f>
        <v/>
      </c>
      <c r="L295">
        <f>IF(OR(F295="",N(D295)=0,I295=""),"",MAX(0,TODAY()-I295))</f>
        <v/>
      </c>
      <c r="M295">
        <f>IF(F295="","",IF(N(D295)=0,"cobrada",IF(N(L295)=0,"al corriente",IF(L295&lt;=30,"1 a 30",IF(L295&lt;=60,"31 a 60",IF(L295&lt;=90,"61 a 90","más de 90"))))))</f>
        <v/>
      </c>
    </row>
    <row r="296">
      <c r="D296" s="3">
        <f>IF(F296="","",MAX(0,N(J296)-N(K296)))</f>
        <v/>
      </c>
      <c r="G296" s="4" t="n"/>
      <c r="I296" s="4">
        <f>IF(OR(G296="",H296=""),"",G296+H296)</f>
        <v/>
      </c>
      <c r="J296" s="3" t="n"/>
      <c r="K296" s="3">
        <f>IF(F296="","",SUMIF(Cobros!$B$2:$B$3000,F296,Cobros!$C$2:$C$3000))</f>
        <v/>
      </c>
      <c r="L296">
        <f>IF(OR(F296="",N(D296)=0,I296=""),"",MAX(0,TODAY()-I296))</f>
        <v/>
      </c>
      <c r="M296">
        <f>IF(F296="","",IF(N(D296)=0,"cobrada",IF(N(L296)=0,"al corriente",IF(L296&lt;=30,"1 a 30",IF(L296&lt;=60,"31 a 60",IF(L296&lt;=90,"61 a 90","más de 90"))))))</f>
        <v/>
      </c>
    </row>
    <row r="297">
      <c r="D297" s="3">
        <f>IF(F297="","",MAX(0,N(J297)-N(K297)))</f>
        <v/>
      </c>
      <c r="G297" s="4" t="n"/>
      <c r="I297" s="4">
        <f>IF(OR(G297="",H297=""),"",G297+H297)</f>
        <v/>
      </c>
      <c r="J297" s="3" t="n"/>
      <c r="K297" s="3">
        <f>IF(F297="","",SUMIF(Cobros!$B$2:$B$3000,F297,Cobros!$C$2:$C$3000))</f>
        <v/>
      </c>
      <c r="L297">
        <f>IF(OR(F297="",N(D297)=0,I297=""),"",MAX(0,TODAY()-I297))</f>
        <v/>
      </c>
      <c r="M297">
        <f>IF(F297="","",IF(N(D297)=0,"cobrada",IF(N(L297)=0,"al corriente",IF(L297&lt;=30,"1 a 30",IF(L297&lt;=60,"31 a 60",IF(L297&lt;=90,"61 a 90","más de 90"))))))</f>
        <v/>
      </c>
    </row>
    <row r="298">
      <c r="D298" s="3">
        <f>IF(F298="","",MAX(0,N(J298)-N(K298)))</f>
        <v/>
      </c>
      <c r="G298" s="4" t="n"/>
      <c r="I298" s="4">
        <f>IF(OR(G298="",H298=""),"",G298+H298)</f>
        <v/>
      </c>
      <c r="J298" s="3" t="n"/>
      <c r="K298" s="3">
        <f>IF(F298="","",SUMIF(Cobros!$B$2:$B$3000,F298,Cobros!$C$2:$C$3000))</f>
        <v/>
      </c>
      <c r="L298">
        <f>IF(OR(F298="",N(D298)=0,I298=""),"",MAX(0,TODAY()-I298))</f>
        <v/>
      </c>
      <c r="M298">
        <f>IF(F298="","",IF(N(D298)=0,"cobrada",IF(N(L298)=0,"al corriente",IF(L298&lt;=30,"1 a 30",IF(L298&lt;=60,"31 a 60",IF(L298&lt;=90,"61 a 90","más de 90"))))))</f>
        <v/>
      </c>
    </row>
    <row r="299">
      <c r="D299" s="3">
        <f>IF(F299="","",MAX(0,N(J299)-N(K299)))</f>
        <v/>
      </c>
      <c r="G299" s="4" t="n"/>
      <c r="I299" s="4">
        <f>IF(OR(G299="",H299=""),"",G299+H299)</f>
        <v/>
      </c>
      <c r="J299" s="3" t="n"/>
      <c r="K299" s="3">
        <f>IF(F299="","",SUMIF(Cobros!$B$2:$B$3000,F299,Cobros!$C$2:$C$3000))</f>
        <v/>
      </c>
      <c r="L299">
        <f>IF(OR(F299="",N(D299)=0,I299=""),"",MAX(0,TODAY()-I299))</f>
        <v/>
      </c>
      <c r="M299">
        <f>IF(F299="","",IF(N(D299)=0,"cobrada",IF(N(L299)=0,"al corriente",IF(L299&lt;=30,"1 a 30",IF(L299&lt;=60,"31 a 60",IF(L299&lt;=90,"61 a 90","más de 90"))))))</f>
        <v/>
      </c>
    </row>
    <row r="300">
      <c r="D300" s="3">
        <f>IF(F300="","",MAX(0,N(J300)-N(K300)))</f>
        <v/>
      </c>
      <c r="G300" s="4" t="n"/>
      <c r="I300" s="4">
        <f>IF(OR(G300="",H300=""),"",G300+H300)</f>
        <v/>
      </c>
      <c r="J300" s="3" t="n"/>
      <c r="K300" s="3">
        <f>IF(F300="","",SUMIF(Cobros!$B$2:$B$3000,F300,Cobros!$C$2:$C$3000))</f>
        <v/>
      </c>
      <c r="L300">
        <f>IF(OR(F300="",N(D300)=0,I300=""),"",MAX(0,TODAY()-I300))</f>
        <v/>
      </c>
      <c r="M300">
        <f>IF(F300="","",IF(N(D300)=0,"cobrada",IF(N(L300)=0,"al corriente",IF(L300&lt;=30,"1 a 30",IF(L300&lt;=60,"31 a 60",IF(L300&lt;=90,"61 a 90","más de 90"))))))</f>
        <v/>
      </c>
    </row>
    <row r="301">
      <c r="D301" s="3">
        <f>IF(F301="","",MAX(0,N(J301)-N(K301)))</f>
        <v/>
      </c>
      <c r="G301" s="4" t="n"/>
      <c r="I301" s="4">
        <f>IF(OR(G301="",H301=""),"",G301+H301)</f>
        <v/>
      </c>
      <c r="J301" s="3" t="n"/>
      <c r="K301" s="3">
        <f>IF(F301="","",SUMIF(Cobros!$B$2:$B$3000,F301,Cobros!$C$2:$C$3000))</f>
        <v/>
      </c>
      <c r="L301">
        <f>IF(OR(F301="",N(D301)=0,I301=""),"",MAX(0,TODAY()-I301))</f>
        <v/>
      </c>
      <c r="M301">
        <f>IF(F301="","",IF(N(D301)=0,"cobrada",IF(N(L301)=0,"al corriente",IF(L301&lt;=30,"1 a 30",IF(L301&lt;=60,"31 a 60",IF(L301&lt;=90,"61 a 90","más de 90"))))))</f>
        <v/>
      </c>
    </row>
  </sheetData>
  <dataValidations count="2">
    <dataValidation sqref="E2:E301" showDropDown="0" showInputMessage="0" showErrorMessage="0" allowBlank="1" type="list">
      <formula1>"activo,vencido,baja"</formula1>
    </dataValidation>
    <dataValidation sqref="N2:N301" showDropDown="0" showInputMessage="0" showErrorMessage="0" allowBlank="1" type="list">
      <formula1>"PUE,PPD"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16" customWidth="1" min="4" max="4"/>
    <col width="20" customWidth="1" min="5" max="5"/>
  </cols>
  <sheetData>
    <row r="1">
      <c r="A1" s="2" t="inlineStr">
        <is>
          <t>fecha</t>
        </is>
      </c>
      <c r="B1" s="2" t="inlineStr">
        <is>
          <t>folio_factura</t>
        </is>
      </c>
      <c r="C1" s="2" t="inlineStr">
        <is>
          <t>monto</t>
        </is>
      </c>
      <c r="D1" s="2" t="inlineStr">
        <is>
          <t>forma_de_pago</t>
        </is>
      </c>
      <c r="E1" s="2" t="inlineStr">
        <is>
          <t>complemento_de_pago</t>
        </is>
      </c>
    </row>
    <row r="2">
      <c r="A2" s="4" t="n">
        <v>46283</v>
      </c>
      <c r="B2" t="inlineStr">
        <is>
          <t>A-1041</t>
        </is>
      </c>
      <c r="C2" s="3" t="n">
        <v>23200</v>
      </c>
      <c r="D2" t="inlineStr">
        <is>
          <t>transferencia</t>
        </is>
      </c>
      <c r="E2" t="inlineStr">
        <is>
          <t>emitido</t>
        </is>
      </c>
    </row>
    <row r="3">
      <c r="A3" s="4" t="n">
        <v>46301</v>
      </c>
      <c r="B3" t="inlineStr">
        <is>
          <t>A-1041</t>
        </is>
      </c>
      <c r="C3" s="3" t="n">
        <v>11600</v>
      </c>
      <c r="D3" t="inlineStr">
        <is>
          <t>transferencia</t>
        </is>
      </c>
      <c r="E3" t="inlineStr">
        <is>
          <t>pendiente</t>
        </is>
      </c>
    </row>
    <row r="4">
      <c r="A4" s="4" t="n">
        <v>46295</v>
      </c>
      <c r="B4" t="inlineStr">
        <is>
          <t>A-1055</t>
        </is>
      </c>
      <c r="C4" s="3" t="n">
        <v>9280</v>
      </c>
      <c r="D4" t="inlineStr">
        <is>
          <t>transferencia</t>
        </is>
      </c>
      <c r="E4" t="inlineStr">
        <is>
          <t>no aplica</t>
        </is>
      </c>
    </row>
  </sheetData>
  <dataValidations count="1">
    <dataValidation sqref="E2:E3000" showDropDown="0" showInputMessage="0" showErrorMessage="0" allowBlank="1" type="list">
      <formula1>"emitido,pendiente,no aplica"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2" customWidth="1" min="3" max="3"/>
  </cols>
  <sheetData>
    <row r="1">
      <c r="A1" s="5" t="inlineStr">
        <is>
          <t>Cuentas por cobrar por tramo</t>
        </is>
      </c>
    </row>
    <row r="2">
      <c r="A2" s="6" t="inlineStr">
        <is>
          <t>Se calcula solo con la pestaña Facturas.</t>
        </is>
      </c>
    </row>
    <row r="4">
      <c r="A4" s="2" t="inlineStr">
        <is>
          <t>Tramo</t>
        </is>
      </c>
      <c r="B4" s="2" t="inlineStr">
        <is>
          <t>Saldo</t>
        </is>
      </c>
      <c r="C4" s="2" t="inlineStr">
        <is>
          <t>Facturas</t>
        </is>
      </c>
    </row>
    <row r="5">
      <c r="A5" t="inlineStr">
        <is>
          <t>al corriente</t>
        </is>
      </c>
      <c r="B5" s="3">
        <f>SUMIF(Facturas!$M$2:$M$301,A5,Facturas!$D$2:$D$301)</f>
        <v/>
      </c>
      <c r="C5">
        <f>COUNTIF(Facturas!$M$2:$M$301,A5)</f>
        <v/>
      </c>
    </row>
    <row r="6">
      <c r="A6" t="inlineStr">
        <is>
          <t>1 a 30</t>
        </is>
      </c>
      <c r="B6" s="3">
        <f>SUMIF(Facturas!$M$2:$M$301,A6,Facturas!$D$2:$D$301)</f>
        <v/>
      </c>
      <c r="C6">
        <f>COUNTIF(Facturas!$M$2:$M$301,A6)</f>
        <v/>
      </c>
    </row>
    <row r="7">
      <c r="A7" t="inlineStr">
        <is>
          <t>31 a 60</t>
        </is>
      </c>
      <c r="B7" s="3">
        <f>SUMIF(Facturas!$M$2:$M$301,A7,Facturas!$D$2:$D$301)</f>
        <v/>
      </c>
      <c r="C7">
        <f>COUNTIF(Facturas!$M$2:$M$301,A7)</f>
        <v/>
      </c>
    </row>
    <row r="8">
      <c r="A8" t="inlineStr">
        <is>
          <t>61 a 90</t>
        </is>
      </c>
      <c r="B8" s="3">
        <f>SUMIF(Facturas!$M$2:$M$301,A8,Facturas!$D$2:$D$301)</f>
        <v/>
      </c>
      <c r="C8">
        <f>COUNTIF(Facturas!$M$2:$M$301,A8)</f>
        <v/>
      </c>
    </row>
    <row r="9">
      <c r="A9" t="inlineStr">
        <is>
          <t>más de 90</t>
        </is>
      </c>
      <c r="B9" s="3">
        <f>SUMIF(Facturas!$M$2:$M$301,A9,Facturas!$D$2:$D$301)</f>
        <v/>
      </c>
      <c r="C9">
        <f>COUNTIF(Facturas!$M$2:$M$301,A9)</f>
        <v/>
      </c>
    </row>
    <row r="10">
      <c r="A10" s="7" t="inlineStr">
        <is>
          <t>Total por cobrar</t>
        </is>
      </c>
      <c r="B10" s="8">
        <f>SUM(B5:B9)</f>
        <v/>
      </c>
    </row>
    <row r="12">
      <c r="A12" s="7" t="inlineStr">
        <is>
          <t>Cobros sin complemento de pago emitido</t>
        </is>
      </c>
      <c r="B12">
        <f>COUNTIF(Cobros!$E$2:$E$3000,"pendiente")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9" t="inlineStr">
        <is>
          <t>Cómo se usa esta hoja</t>
        </is>
      </c>
    </row>
    <row r="3" ht="15" customHeight="1">
      <c r="A3" s="10" t="inlineStr">
        <is>
          <t>Las cuentas por cobrar son lo que tus clientes te deben por facturas que ya emitiste a crédito.</t>
        </is>
      </c>
    </row>
    <row r="4" ht="15" customHeight="1">
      <c r="A4" s="10" t="inlineStr">
        <is>
          <t>Esta hoja es el registro: una fila por factura y, aparte, cada cobro que la va pagando.</t>
        </is>
      </c>
    </row>
    <row r="5" ht="15" customHeight="1">
      <c r="A5" s="10" t="inlineStr"/>
    </row>
    <row r="6" ht="15" customHeight="1">
      <c r="A6" s="10" t="inlineStr">
        <is>
          <t>Facturas: el folio, la fecha de emisión y los días de crédito pactados. La fecha de vencimiento</t>
        </is>
      </c>
    </row>
    <row r="7" ht="15" customHeight="1">
      <c r="A7" s="10" t="inlineStr">
        <is>
          <t>sale sola. Lo cobrado se suma solo desde la pestaña Cobros, por folio. Un cliente con cinco</t>
        </is>
      </c>
    </row>
    <row r="8" ht="15" customHeight="1">
      <c r="A8" s="10" t="inlineStr">
        <is>
          <t>facturas lleva cinco filas: cada una vence en su fecha.</t>
        </is>
      </c>
    </row>
    <row r="9" ht="15" customHeight="1">
      <c r="A9" s="10" t="inlineStr"/>
    </row>
    <row r="10" ht="15" customHeight="1">
      <c r="A10" s="10" t="inlineStr">
        <is>
          <t>Cobros: cada pago que entra, con el folio que paga. Si la factura es PPD, cada cobro pide su</t>
        </is>
      </c>
    </row>
    <row r="11" ht="15" customHeight="1">
      <c r="A11" s="10" t="inlineStr">
        <is>
          <t>complemento de pago; la columna dice cuáles faltan y el resumen los cuenta.</t>
        </is>
      </c>
    </row>
    <row r="12" ht="15" customHeight="1">
      <c r="A12" s="10" t="inlineStr"/>
    </row>
    <row r="13" ht="15" customHeight="1">
      <c r="A13" s="10" t="inlineStr">
        <is>
          <t>Los días vencida se cuentan desde la fecha de vencimiento, no desde la emisión. El tramo</t>
        </is>
      </c>
    </row>
    <row r="14" ht="15" customHeight="1">
      <c r="A14" s="10" t="inlineStr">
        <is>
          <t>(al corriente, 1 a 30, 31 a 60, 61 a 90, más de 90) es el de la antigüedad de saldos, y la</t>
        </is>
      </c>
    </row>
    <row r="15" ht="15" customHeight="1">
      <c r="A15" s="10" t="inlineStr">
        <is>
          <t>pestaña Resumen lo suma.</t>
        </is>
      </c>
    </row>
    <row r="16" ht="15" customHeight="1">
      <c r="A16" s="10" t="inlineStr"/>
    </row>
    <row r="17" ht="15" customHeight="1">
      <c r="A17" s="10" t="inlineStr">
        <is>
          <t>Las cinco primeras columnas son las que lee Makatea: con la hoja en CSV, cada cliente recibe</t>
        </is>
      </c>
    </row>
    <row r="18" ht="15" customHeight="1">
      <c r="A18" s="10" t="inlineStr">
        <is>
          <t>su aviso antes de que la factura venza, y el cobro se registra el día que llega.</t>
        </is>
      </c>
    </row>
    <row r="20">
      <c r="A20" s="11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2026-10-13T19:07:03Z</dcterms:created>
  <dcterms:modified xmlns:dcterms="http://purl.org/dc/terms/" xmlns:xsi="http://www.w3.org/2001/XMLSchema-instance" xsi:type="dcterms:W3CDTF">2026-10-13T19:07:03Z</dcterms:modified>
</cp:coreProperties>
</file>