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quilinos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Recibo" sheetId="3" state="visible" r:id="rId3"/>
    <sheet xmlns:r="http://schemas.openxmlformats.org/officeDocument/2006/relationships" name="Cómo se usa" sheetId="4" state="visible" r:id="rId4"/>
  </sheets>
  <definedNames>
    <definedName name="_xlnm.Print_Area" localSheetId="2">'Recibo'!$A$9:$B$30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"/>
    <numFmt numFmtId="165" formatCode="yyyy-mm-dd"/>
    <numFmt numFmtId="166" formatCode="&quot;S/ &quot;#,##0.00"/>
    <numFmt numFmtId="167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i val="1"/>
      <color rgb="006B7A79"/>
      <sz val="9"/>
    </font>
    <font>
      <b val="1"/>
      <color rgb="001A2B2A"/>
      <sz val="16"/>
    </font>
    <font>
      <i val="1"/>
      <color rgb="006B7A79"/>
      <sz val="10"/>
    </font>
    <font>
      <b val="1"/>
      <color rgb="001A2B2A"/>
      <sz val="14"/>
    </font>
    <font/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4" fontId="2" fillId="3" borderId="0" applyAlignment="1" pivotButton="0" quotePrefix="0" xfId="0">
      <alignment vertical="center"/>
    </xf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166" fontId="4" fillId="0" borderId="0" pivotButton="0" quotePrefix="0" xfId="0"/>
    <xf numFmtId="4" fontId="4" fillId="0" borderId="0" pivotButton="0" quotePrefix="0" xfId="0"/>
    <xf numFmtId="1" fontId="0" fillId="3" borderId="0" pivotButton="0" quotePrefix="0" xfId="0"/>
    <xf numFmtId="0" fontId="5" fillId="0" borderId="0" pivotButton="0" quotePrefix="0" xfId="0"/>
    <xf numFmtId="0" fontId="0" fillId="3" borderId="0" pivotButton="0" quotePrefix="0" xfId="0"/>
    <xf numFmtId="49" fontId="0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167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12" customWidth="1" min="4" max="4"/>
    <col width="10" customWidth="1" min="5" max="5"/>
    <col width="16" customWidth="1" min="6" max="6"/>
    <col width="30" customWidth="1" min="7" max="7"/>
    <col width="14" customWidth="1" min="8" max="8"/>
    <col width="11" customWidth="1" min="9" max="9"/>
    <col width="14" customWidth="1" min="10" max="10"/>
    <col width="13" customWidth="1" min="11" max="11"/>
    <col width="14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tipo_de_inmueble</t>
        </is>
      </c>
      <c r="G1" s="2" t="inlineStr">
        <is>
          <t>direccion</t>
        </is>
      </c>
      <c r="H1" s="2" t="inlineStr">
        <is>
          <t>alquiler_mensual</t>
        </is>
      </c>
      <c r="I1" s="2" t="inlineStr">
        <is>
          <t>dia_de_pago</t>
        </is>
      </c>
      <c r="J1" s="2" t="inlineStr">
        <is>
          <t>inicio_del_contrato</t>
        </is>
      </c>
      <c r="K1" s="2" t="inlineStr">
        <is>
          <t>meses_vencidos</t>
        </is>
      </c>
      <c r="L1" s="2" t="inlineStr">
        <is>
          <t>pagado_en_el_año</t>
        </is>
      </c>
      <c r="M1" s="3">
        <f>DATE(Ajustes!$B$1,1,1)</f>
        <v/>
      </c>
      <c r="N1" s="3">
        <f>DATE(Ajustes!$B$1,2,1)</f>
        <v/>
      </c>
      <c r="O1" s="3">
        <f>DATE(Ajustes!$B$1,3,1)</f>
        <v/>
      </c>
      <c r="P1" s="3">
        <f>DATE(Ajustes!$B$1,4,1)</f>
        <v/>
      </c>
      <c r="Q1" s="3">
        <f>DATE(Ajustes!$B$1,5,1)</f>
        <v/>
      </c>
      <c r="R1" s="3">
        <f>DATE(Ajustes!$B$1,6,1)</f>
        <v/>
      </c>
      <c r="S1" s="3">
        <f>DATE(Ajustes!$B$1,7,1)</f>
        <v/>
      </c>
      <c r="T1" s="3">
        <f>DATE(Ajustes!$B$1,8,1)</f>
        <v/>
      </c>
      <c r="U1" s="3">
        <f>DATE(Ajustes!$B$1,9,1)</f>
        <v/>
      </c>
      <c r="V1" s="3">
        <f>DATE(Ajustes!$B$1,10,1)</f>
        <v/>
      </c>
      <c r="W1" s="3">
        <f>DATE(Ajustes!$B$1,11,1)</f>
        <v/>
      </c>
      <c r="X1" s="3">
        <f>DATE(Ajustes!$B$1,12,1)</f>
        <v/>
      </c>
    </row>
    <row r="2">
      <c r="A2" t="inlineStr">
        <is>
          <t>Rosa Quispe Mamani</t>
        </is>
      </c>
      <c r="B2" t="inlineStr">
        <is>
          <t>+51 987 654 321</t>
        </is>
      </c>
      <c r="C2" t="inlineStr">
        <is>
          <t>rosa.quispe@ejemplo.com</t>
        </is>
      </c>
      <c r="D2" s="4">
        <f>IF(A2="","",MAX(0,H2*K2-L2))</f>
        <v/>
      </c>
      <c r="E2" t="inlineStr">
        <is>
          <t>vencido</t>
        </is>
      </c>
      <c r="F2" t="inlineStr">
        <is>
          <t>cuarto</t>
        </is>
      </c>
      <c r="G2" t="inlineStr">
        <is>
          <t>Jr. Los Pinos 245, int. 3, San Martín de Porres</t>
        </is>
      </c>
      <c r="H2" s="4" t="n">
        <v>450</v>
      </c>
      <c r="I2" t="n">
        <v>5</v>
      </c>
      <c r="J2" s="5" t="n">
        <v>46023</v>
      </c>
      <c r="K2">
        <f>IF(A2="","",SUMPRODUCT(($M$1:$X$1+I2-1&lt;=Ajustes!$B$2)*($M$1:$X$1&gt;=IF(J2="",0,EOMONTH(J2,-1)+1))))</f>
        <v/>
      </c>
      <c r="L2" s="4">
        <f>IF(A2="","",SUM(M2:X2))</f>
        <v/>
      </c>
      <c r="M2" s="6" t="n">
        <v>450</v>
      </c>
      <c r="N2" s="6" t="n">
        <v>450</v>
      </c>
      <c r="O2" s="6" t="n">
        <v>450</v>
      </c>
      <c r="P2" s="6" t="n">
        <v>450</v>
      </c>
      <c r="Q2" s="6" t="n">
        <v>450</v>
      </c>
      <c r="R2" s="6" t="n">
        <v>450</v>
      </c>
      <c r="S2" s="6" t="n">
        <v>450</v>
      </c>
      <c r="T2" s="6" t="n">
        <v>450</v>
      </c>
      <c r="U2" s="6" t="n">
        <v>450</v>
      </c>
      <c r="V2" s="6" t="n"/>
      <c r="W2" s="6" t="n"/>
      <c r="X2" s="6" t="n"/>
    </row>
    <row r="3">
      <c r="A3" t="inlineStr">
        <is>
          <t>Bodega Don Lucho</t>
        </is>
      </c>
      <c r="B3" t="inlineStr">
        <is>
          <t>+51 912 345 678</t>
        </is>
      </c>
      <c r="C3" t="inlineStr"/>
      <c r="D3" s="4">
        <f>IF(A3="","",MAX(0,H3*K3-L3))</f>
        <v/>
      </c>
      <c r="E3" t="inlineStr">
        <is>
          <t>activo</t>
        </is>
      </c>
      <c r="F3" t="inlineStr">
        <is>
          <t>local</t>
        </is>
      </c>
      <c r="G3" t="inlineStr">
        <is>
          <t>Av. Perú 1820, tienda 2, San Martín de Porres</t>
        </is>
      </c>
      <c r="H3" s="4" t="n">
        <v>1800</v>
      </c>
      <c r="I3" t="n">
        <v>1</v>
      </c>
      <c r="J3" s="5" t="n">
        <v>46082</v>
      </c>
      <c r="K3">
        <f>IF(A3="","",SUMPRODUCT(($M$1:$X$1+I3-1&lt;=Ajustes!$B$2)*($M$1:$X$1&gt;=IF(J3="",0,EOMONTH(J3,-1)+1))))</f>
        <v/>
      </c>
      <c r="L3" s="4">
        <f>IF(A3="","",SUM(M3:X3))</f>
        <v/>
      </c>
      <c r="M3" s="6" t="n"/>
      <c r="N3" s="6" t="n"/>
      <c r="O3" s="6" t="n">
        <v>1800</v>
      </c>
      <c r="P3" s="6" t="n">
        <v>1800</v>
      </c>
      <c r="Q3" s="6" t="n">
        <v>1800</v>
      </c>
      <c r="R3" s="6" t="n">
        <v>1800</v>
      </c>
      <c r="S3" s="6" t="n">
        <v>1800</v>
      </c>
      <c r="T3" s="6" t="n">
        <v>1800</v>
      </c>
      <c r="U3" s="6" t="n">
        <v>1800</v>
      </c>
      <c r="V3" s="6" t="n">
        <v>1800</v>
      </c>
      <c r="W3" s="6" t="n"/>
      <c r="X3" s="6" t="n"/>
    </row>
    <row r="4">
      <c r="A4" t="inlineStr">
        <is>
          <t>Carlos Huamán Torres</t>
        </is>
      </c>
      <c r="B4" t="inlineStr">
        <is>
          <t>+51 945 678 123</t>
        </is>
      </c>
      <c r="C4" t="inlineStr">
        <is>
          <t>carlos.huaman@ejemplo.com</t>
        </is>
      </c>
      <c r="D4" s="4">
        <f>IF(A4="","",MAX(0,H4*K4-L4))</f>
        <v/>
      </c>
      <c r="E4" t="inlineStr">
        <is>
          <t>vencido</t>
        </is>
      </c>
      <c r="F4" t="inlineStr">
        <is>
          <t>departamento</t>
        </is>
      </c>
      <c r="G4" t="inlineStr">
        <is>
          <t>Calle Las Begonias 310, dpto. 402, Surquillo</t>
        </is>
      </c>
      <c r="H4" s="4" t="n">
        <v>1200</v>
      </c>
      <c r="I4" t="n">
        <v>10</v>
      </c>
      <c r="J4" s="5" t="n">
        <v>45809</v>
      </c>
      <c r="K4">
        <f>IF(A4="","",SUMPRODUCT(($M$1:$X$1+I4-1&lt;=Ajustes!$B$2)*($M$1:$X$1&gt;=IF(J4="",0,EOMONTH(J4,-1)+1))))</f>
        <v/>
      </c>
      <c r="L4" s="4">
        <f>IF(A4="","",SUM(M4:X4))</f>
        <v/>
      </c>
      <c r="M4" s="6" t="n">
        <v>1200</v>
      </c>
      <c r="N4" s="6" t="n">
        <v>1200</v>
      </c>
      <c r="O4" s="6" t="n">
        <v>1200</v>
      </c>
      <c r="P4" s="6" t="n">
        <v>1200</v>
      </c>
      <c r="Q4" s="6" t="n">
        <v>1200</v>
      </c>
      <c r="R4" s="6" t="n">
        <v>1200</v>
      </c>
      <c r="S4" s="6" t="n">
        <v>1200</v>
      </c>
      <c r="T4" s="6" t="n">
        <v>600</v>
      </c>
      <c r="U4" s="6" t="n"/>
      <c r="V4" s="6" t="n"/>
      <c r="W4" s="6" t="n"/>
      <c r="X4" s="6" t="n"/>
    </row>
    <row r="5">
      <c r="D5" s="4">
        <f>IF(A5="","",MAX(0,H5*K5-L5))</f>
        <v/>
      </c>
      <c r="H5" s="4" t="n"/>
      <c r="J5" s="5" t="n"/>
      <c r="K5">
        <f>IF(A5="","",SUMPRODUCT(($M$1:$X$1+I5-1&lt;=Ajustes!$B$2)*($M$1:$X$1&gt;=IF(J5="",0,EOMONTH(J5,-1)+1))))</f>
        <v/>
      </c>
      <c r="L5" s="4">
        <f>IF(A5="","",SUM(M5:X5))</f>
        <v/>
      </c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</row>
    <row r="6">
      <c r="D6" s="4">
        <f>IF(A6="","",MAX(0,H6*K6-L6))</f>
        <v/>
      </c>
      <c r="H6" s="4" t="n"/>
      <c r="J6" s="5" t="n"/>
      <c r="K6">
        <f>IF(A6="","",SUMPRODUCT(($M$1:$X$1+I6-1&lt;=Ajustes!$B$2)*($M$1:$X$1&gt;=IF(J6="",0,EOMONTH(J6,-1)+1))))</f>
        <v/>
      </c>
      <c r="L6" s="4">
        <f>IF(A6="","",SUM(M6:X6))</f>
        <v/>
      </c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</row>
    <row r="7">
      <c r="D7" s="4">
        <f>IF(A7="","",MAX(0,H7*K7-L7))</f>
        <v/>
      </c>
      <c r="H7" s="4" t="n"/>
      <c r="J7" s="5" t="n"/>
      <c r="K7">
        <f>IF(A7="","",SUMPRODUCT(($M$1:$X$1+I7-1&lt;=Ajustes!$B$2)*($M$1:$X$1&gt;=IF(J7="",0,EOMONTH(J7,-1)+1))))</f>
        <v/>
      </c>
      <c r="L7" s="4">
        <f>IF(A7="","",SUM(M7:X7))</f>
        <v/>
      </c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</row>
    <row r="8">
      <c r="D8" s="4">
        <f>IF(A8="","",MAX(0,H8*K8-L8))</f>
        <v/>
      </c>
      <c r="H8" s="4" t="n"/>
      <c r="J8" s="5" t="n"/>
      <c r="K8">
        <f>IF(A8="","",SUMPRODUCT(($M$1:$X$1+I8-1&lt;=Ajustes!$B$2)*($M$1:$X$1&gt;=IF(J8="",0,EOMONTH(J8,-1)+1))))</f>
        <v/>
      </c>
      <c r="L8" s="4">
        <f>IF(A8="","",SUM(M8:X8))</f>
        <v/>
      </c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>
      <c r="D9" s="4">
        <f>IF(A9="","",MAX(0,H9*K9-L9))</f>
        <v/>
      </c>
      <c r="H9" s="4" t="n"/>
      <c r="J9" s="5" t="n"/>
      <c r="K9">
        <f>IF(A9="","",SUMPRODUCT(($M$1:$X$1+I9-1&lt;=Ajustes!$B$2)*($M$1:$X$1&gt;=IF(J9="",0,EOMONTH(J9,-1)+1))))</f>
        <v/>
      </c>
      <c r="L9" s="4">
        <f>IF(A9="","",SUM(M9:X9))</f>
        <v/>
      </c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</row>
    <row r="10">
      <c r="D10" s="4">
        <f>IF(A10="","",MAX(0,H10*K10-L10))</f>
        <v/>
      </c>
      <c r="H10" s="4" t="n"/>
      <c r="J10" s="5" t="n"/>
      <c r="K10">
        <f>IF(A10="","",SUMPRODUCT(($M$1:$X$1+I10-1&lt;=Ajustes!$B$2)*($M$1:$X$1&gt;=IF(J10="",0,EOMONTH(J10,-1)+1))))</f>
        <v/>
      </c>
      <c r="L10" s="4">
        <f>IF(A10="","",SUM(M10:X10))</f>
        <v/>
      </c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</row>
    <row r="11">
      <c r="D11" s="4">
        <f>IF(A11="","",MAX(0,H11*K11-L11))</f>
        <v/>
      </c>
      <c r="H11" s="4" t="n"/>
      <c r="J11" s="5" t="n"/>
      <c r="K11">
        <f>IF(A11="","",SUMPRODUCT(($M$1:$X$1+I11-1&lt;=Ajustes!$B$2)*($M$1:$X$1&gt;=IF(J11="",0,EOMONTH(J11,-1)+1))))</f>
        <v/>
      </c>
      <c r="L11" s="4">
        <f>IF(A11="","",SUM(M11:X11))</f>
        <v/>
      </c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</row>
    <row r="12">
      <c r="D12" s="4">
        <f>IF(A12="","",MAX(0,H12*K12-L12))</f>
        <v/>
      </c>
      <c r="H12" s="4" t="n"/>
      <c r="J12" s="5" t="n"/>
      <c r="K12">
        <f>IF(A12="","",SUMPRODUCT(($M$1:$X$1+I12-1&lt;=Ajustes!$B$2)*($M$1:$X$1&gt;=IF(J12="",0,EOMONTH(J12,-1)+1))))</f>
        <v/>
      </c>
      <c r="L12" s="4">
        <f>IF(A12="","",SUM(M12:X12))</f>
        <v/>
      </c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</row>
    <row r="13">
      <c r="D13" s="4">
        <f>IF(A13="","",MAX(0,H13*K13-L13))</f>
        <v/>
      </c>
      <c r="H13" s="4" t="n"/>
      <c r="J13" s="5" t="n"/>
      <c r="K13">
        <f>IF(A13="","",SUMPRODUCT(($M$1:$X$1+I13-1&lt;=Ajustes!$B$2)*($M$1:$X$1&gt;=IF(J13="",0,EOMONTH(J13,-1)+1))))</f>
        <v/>
      </c>
      <c r="L13" s="4">
        <f>IF(A13="","",SUM(M13:X13))</f>
        <v/>
      </c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</row>
    <row r="14">
      <c r="D14" s="4">
        <f>IF(A14="","",MAX(0,H14*K14-L14))</f>
        <v/>
      </c>
      <c r="H14" s="4" t="n"/>
      <c r="J14" s="5" t="n"/>
      <c r="K14">
        <f>IF(A14="","",SUMPRODUCT(($M$1:$X$1+I14-1&lt;=Ajustes!$B$2)*($M$1:$X$1&gt;=IF(J14="",0,EOMONTH(J14,-1)+1))))</f>
        <v/>
      </c>
      <c r="L14" s="4">
        <f>IF(A14="","",SUM(M14:X14))</f>
        <v/>
      </c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</row>
    <row r="15">
      <c r="D15" s="4">
        <f>IF(A15="","",MAX(0,H15*K15-L15))</f>
        <v/>
      </c>
      <c r="H15" s="4" t="n"/>
      <c r="J15" s="5" t="n"/>
      <c r="K15">
        <f>IF(A15="","",SUMPRODUCT(($M$1:$X$1+I15-1&lt;=Ajustes!$B$2)*($M$1:$X$1&gt;=IF(J15="",0,EOMONTH(J15,-1)+1))))</f>
        <v/>
      </c>
      <c r="L15" s="4">
        <f>IF(A15="","",SUM(M15:X15))</f>
        <v/>
      </c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</row>
    <row r="16">
      <c r="D16" s="4">
        <f>IF(A16="","",MAX(0,H16*K16-L16))</f>
        <v/>
      </c>
      <c r="H16" s="4" t="n"/>
      <c r="J16" s="5" t="n"/>
      <c r="K16">
        <f>IF(A16="","",SUMPRODUCT(($M$1:$X$1+I16-1&lt;=Ajustes!$B$2)*($M$1:$X$1&gt;=IF(J16="",0,EOMONTH(J16,-1)+1))))</f>
        <v/>
      </c>
      <c r="L16" s="4">
        <f>IF(A16="","",SUM(M16:X16))</f>
        <v/>
      </c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</row>
    <row r="17">
      <c r="D17" s="4">
        <f>IF(A17="","",MAX(0,H17*K17-L17))</f>
        <v/>
      </c>
      <c r="H17" s="4" t="n"/>
      <c r="J17" s="5" t="n"/>
      <c r="K17">
        <f>IF(A17="","",SUMPRODUCT(($M$1:$X$1+I17-1&lt;=Ajustes!$B$2)*($M$1:$X$1&gt;=IF(J17="",0,EOMONTH(J17,-1)+1))))</f>
        <v/>
      </c>
      <c r="L17" s="4">
        <f>IF(A17="","",SUM(M17:X17))</f>
        <v/>
      </c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>
      <c r="D18" s="4">
        <f>IF(A18="","",MAX(0,H18*K18-L18))</f>
        <v/>
      </c>
      <c r="H18" s="4" t="n"/>
      <c r="J18" s="5" t="n"/>
      <c r="K18">
        <f>IF(A18="","",SUMPRODUCT(($M$1:$X$1+I18-1&lt;=Ajustes!$B$2)*($M$1:$X$1&gt;=IF(J18="",0,EOMONTH(J18,-1)+1))))</f>
        <v/>
      </c>
      <c r="L18" s="4">
        <f>IF(A18="","",SUM(M18:X18))</f>
        <v/>
      </c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</row>
    <row r="19">
      <c r="D19" s="4">
        <f>IF(A19="","",MAX(0,H19*K19-L19))</f>
        <v/>
      </c>
      <c r="H19" s="4" t="n"/>
      <c r="J19" s="5" t="n"/>
      <c r="K19">
        <f>IF(A19="","",SUMPRODUCT(($M$1:$X$1+I19-1&lt;=Ajustes!$B$2)*($M$1:$X$1&gt;=IF(J19="",0,EOMONTH(J19,-1)+1))))</f>
        <v/>
      </c>
      <c r="L19" s="4">
        <f>IF(A19="","",SUM(M19:X19))</f>
        <v/>
      </c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</row>
    <row r="20">
      <c r="D20" s="4">
        <f>IF(A20="","",MAX(0,H20*K20-L20))</f>
        <v/>
      </c>
      <c r="H20" s="4" t="n"/>
      <c r="J20" s="5" t="n"/>
      <c r="K20">
        <f>IF(A20="","",SUMPRODUCT(($M$1:$X$1+I20-1&lt;=Ajustes!$B$2)*($M$1:$X$1&gt;=IF(J20="",0,EOMONTH(J20,-1)+1))))</f>
        <v/>
      </c>
      <c r="L20" s="4">
        <f>IF(A20="","",SUM(M20:X20))</f>
        <v/>
      </c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</row>
    <row r="21">
      <c r="D21" s="4">
        <f>IF(A21="","",MAX(0,H21*K21-L21))</f>
        <v/>
      </c>
      <c r="H21" s="4" t="n"/>
      <c r="J21" s="5" t="n"/>
      <c r="K21">
        <f>IF(A21="","",SUMPRODUCT(($M$1:$X$1+I21-1&lt;=Ajustes!$B$2)*($M$1:$X$1&gt;=IF(J21="",0,EOMONTH(J21,-1)+1))))</f>
        <v/>
      </c>
      <c r="L21" s="4">
        <f>IF(A21="","",SUM(M21:X21))</f>
        <v/>
      </c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</row>
    <row r="22">
      <c r="D22" s="4">
        <f>IF(A22="","",MAX(0,H22*K22-L22))</f>
        <v/>
      </c>
      <c r="H22" s="4" t="n"/>
      <c r="J22" s="5" t="n"/>
      <c r="K22">
        <f>IF(A22="","",SUMPRODUCT(($M$1:$X$1+I22-1&lt;=Ajustes!$B$2)*($M$1:$X$1&gt;=IF(J22="",0,EOMONTH(J22,-1)+1))))</f>
        <v/>
      </c>
      <c r="L22" s="4">
        <f>IF(A22="","",SUM(M22:X22))</f>
        <v/>
      </c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</row>
    <row r="23">
      <c r="D23" s="4">
        <f>IF(A23="","",MAX(0,H23*K23-L23))</f>
        <v/>
      </c>
      <c r="H23" s="4" t="n"/>
      <c r="J23" s="5" t="n"/>
      <c r="K23">
        <f>IF(A23="","",SUMPRODUCT(($M$1:$X$1+I23-1&lt;=Ajustes!$B$2)*($M$1:$X$1&gt;=IF(J23="",0,EOMONTH(J23,-1)+1))))</f>
        <v/>
      </c>
      <c r="L23" s="4">
        <f>IF(A23="","",SUM(M23:X23))</f>
        <v/>
      </c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</row>
    <row r="24">
      <c r="D24" s="4">
        <f>IF(A24="","",MAX(0,H24*K24-L24))</f>
        <v/>
      </c>
      <c r="H24" s="4" t="n"/>
      <c r="J24" s="5" t="n"/>
      <c r="K24">
        <f>IF(A24="","",SUMPRODUCT(($M$1:$X$1+I24-1&lt;=Ajustes!$B$2)*($M$1:$X$1&gt;=IF(J24="",0,EOMONTH(J24,-1)+1))))</f>
        <v/>
      </c>
      <c r="L24" s="4">
        <f>IF(A24="","",SUM(M24:X24))</f>
        <v/>
      </c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</row>
    <row r="25">
      <c r="D25" s="4">
        <f>IF(A25="","",MAX(0,H25*K25-L25))</f>
        <v/>
      </c>
      <c r="H25" s="4" t="n"/>
      <c r="J25" s="5" t="n"/>
      <c r="K25">
        <f>IF(A25="","",SUMPRODUCT(($M$1:$X$1+I25-1&lt;=Ajustes!$B$2)*($M$1:$X$1&gt;=IF(J25="",0,EOMONTH(J25,-1)+1))))</f>
        <v/>
      </c>
      <c r="L25" s="4">
        <f>IF(A25="","",SUM(M25:X25))</f>
        <v/>
      </c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</row>
    <row r="26">
      <c r="D26" s="4">
        <f>IF(A26="","",MAX(0,H26*K26-L26))</f>
        <v/>
      </c>
      <c r="H26" s="4" t="n"/>
      <c r="J26" s="5" t="n"/>
      <c r="K26">
        <f>IF(A26="","",SUMPRODUCT(($M$1:$X$1+I26-1&lt;=Ajustes!$B$2)*($M$1:$X$1&gt;=IF(J26="",0,EOMONTH(J26,-1)+1))))</f>
        <v/>
      </c>
      <c r="L26" s="4">
        <f>IF(A26="","",SUM(M26:X26))</f>
        <v/>
      </c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</row>
    <row r="27">
      <c r="D27" s="4">
        <f>IF(A27="","",MAX(0,H27*K27-L27))</f>
        <v/>
      </c>
      <c r="H27" s="4" t="n"/>
      <c r="J27" s="5" t="n"/>
      <c r="K27">
        <f>IF(A27="","",SUMPRODUCT(($M$1:$X$1+I27-1&lt;=Ajustes!$B$2)*($M$1:$X$1&gt;=IF(J27="",0,EOMONTH(J27,-1)+1))))</f>
        <v/>
      </c>
      <c r="L27" s="4">
        <f>IF(A27="","",SUM(M27:X27))</f>
        <v/>
      </c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</row>
    <row r="28">
      <c r="D28" s="4">
        <f>IF(A28="","",MAX(0,H28*K28-L28))</f>
        <v/>
      </c>
      <c r="H28" s="4" t="n"/>
      <c r="J28" s="5" t="n"/>
      <c r="K28">
        <f>IF(A28="","",SUMPRODUCT(($M$1:$X$1+I28-1&lt;=Ajustes!$B$2)*($M$1:$X$1&gt;=IF(J28="",0,EOMONTH(J28,-1)+1))))</f>
        <v/>
      </c>
      <c r="L28" s="4">
        <f>IF(A28="","",SUM(M28:X28))</f>
        <v/>
      </c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</row>
    <row r="29">
      <c r="D29" s="4">
        <f>IF(A29="","",MAX(0,H29*K29-L29))</f>
        <v/>
      </c>
      <c r="H29" s="4" t="n"/>
      <c r="J29" s="5" t="n"/>
      <c r="K29">
        <f>IF(A29="","",SUMPRODUCT(($M$1:$X$1+I29-1&lt;=Ajustes!$B$2)*($M$1:$X$1&gt;=IF(J29="",0,EOMONTH(J29,-1)+1))))</f>
        <v/>
      </c>
      <c r="L29" s="4">
        <f>IF(A29="","",SUM(M29:X29))</f>
        <v/>
      </c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</row>
    <row r="30">
      <c r="D30" s="4">
        <f>IF(A30="","",MAX(0,H30*K30-L30))</f>
        <v/>
      </c>
      <c r="H30" s="4" t="n"/>
      <c r="J30" s="5" t="n"/>
      <c r="K30">
        <f>IF(A30="","",SUMPRODUCT(($M$1:$X$1+I30-1&lt;=Ajustes!$B$2)*($M$1:$X$1&gt;=IF(J30="",0,EOMONTH(J30,-1)+1))))</f>
        <v/>
      </c>
      <c r="L30" s="4">
        <f>IF(A30="","",SUM(M30:X30))</f>
        <v/>
      </c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>
      <c r="D31" s="4">
        <f>IF(A31="","",MAX(0,H31*K31-L31))</f>
        <v/>
      </c>
      <c r="H31" s="4" t="n"/>
      <c r="J31" s="5" t="n"/>
      <c r="K31">
        <f>IF(A31="","",SUMPRODUCT(($M$1:$X$1+I31-1&lt;=Ajustes!$B$2)*($M$1:$X$1&gt;=IF(J31="",0,EOMONTH(J31,-1)+1))))</f>
        <v/>
      </c>
      <c r="L31" s="4">
        <f>IF(A31="","",SUM(M31:X31))</f>
        <v/>
      </c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</row>
    <row r="32">
      <c r="D32" s="4">
        <f>IF(A32="","",MAX(0,H32*K32-L32))</f>
        <v/>
      </c>
      <c r="H32" s="4" t="n"/>
      <c r="J32" s="5" t="n"/>
      <c r="K32">
        <f>IF(A32="","",SUMPRODUCT(($M$1:$X$1+I32-1&lt;=Ajustes!$B$2)*($M$1:$X$1&gt;=IF(J32="",0,EOMONTH(J32,-1)+1))))</f>
        <v/>
      </c>
      <c r="L32" s="4">
        <f>IF(A32="","",SUM(M32:X32))</f>
        <v/>
      </c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</row>
    <row r="33">
      <c r="D33" s="4">
        <f>IF(A33="","",MAX(0,H33*K33-L33))</f>
        <v/>
      </c>
      <c r="H33" s="4" t="n"/>
      <c r="J33" s="5" t="n"/>
      <c r="K33">
        <f>IF(A33="","",SUMPRODUCT(($M$1:$X$1+I33-1&lt;=Ajustes!$B$2)*($M$1:$X$1&gt;=IF(J33="",0,EOMONTH(J33,-1)+1))))</f>
        <v/>
      </c>
      <c r="L33" s="4">
        <f>IF(A33="","",SUM(M33:X33))</f>
        <v/>
      </c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</row>
    <row r="34">
      <c r="D34" s="4">
        <f>IF(A34="","",MAX(0,H34*K34-L34))</f>
        <v/>
      </c>
      <c r="H34" s="4" t="n"/>
      <c r="J34" s="5" t="n"/>
      <c r="K34">
        <f>IF(A34="","",SUMPRODUCT(($M$1:$X$1+I34-1&lt;=Ajustes!$B$2)*($M$1:$X$1&gt;=IF(J34="",0,EOMONTH(J34,-1)+1))))</f>
        <v/>
      </c>
      <c r="L34" s="4">
        <f>IF(A34="","",SUM(M34:X34))</f>
        <v/>
      </c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</row>
    <row r="35">
      <c r="D35" s="4">
        <f>IF(A35="","",MAX(0,H35*K35-L35))</f>
        <v/>
      </c>
      <c r="H35" s="4" t="n"/>
      <c r="J35" s="5" t="n"/>
      <c r="K35">
        <f>IF(A35="","",SUMPRODUCT(($M$1:$X$1+I35-1&lt;=Ajustes!$B$2)*($M$1:$X$1&gt;=IF(J35="",0,EOMONTH(J35,-1)+1))))</f>
        <v/>
      </c>
      <c r="L35" s="4">
        <f>IF(A35="","",SUM(M35:X35))</f>
        <v/>
      </c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</row>
    <row r="36">
      <c r="D36" s="4">
        <f>IF(A36="","",MAX(0,H36*K36-L36))</f>
        <v/>
      </c>
      <c r="H36" s="4" t="n"/>
      <c r="J36" s="5" t="n"/>
      <c r="K36">
        <f>IF(A36="","",SUMPRODUCT(($M$1:$X$1+I36-1&lt;=Ajustes!$B$2)*($M$1:$X$1&gt;=IF(J36="",0,EOMONTH(J36,-1)+1))))</f>
        <v/>
      </c>
      <c r="L36" s="4">
        <f>IF(A36="","",SUM(M36:X36))</f>
        <v/>
      </c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</row>
    <row r="37">
      <c r="D37" s="4">
        <f>IF(A37="","",MAX(0,H37*K37-L37))</f>
        <v/>
      </c>
      <c r="H37" s="4" t="n"/>
      <c r="J37" s="5" t="n"/>
      <c r="K37">
        <f>IF(A37="","",SUMPRODUCT(($M$1:$X$1+I37-1&lt;=Ajustes!$B$2)*($M$1:$X$1&gt;=IF(J37="",0,EOMONTH(J37,-1)+1))))</f>
        <v/>
      </c>
      <c r="L37" s="4">
        <f>IF(A37="","",SUM(M37:X37))</f>
        <v/>
      </c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</row>
    <row r="38">
      <c r="D38" s="4">
        <f>IF(A38="","",MAX(0,H38*K38-L38))</f>
        <v/>
      </c>
      <c r="H38" s="4" t="n"/>
      <c r="J38" s="5" t="n"/>
      <c r="K38">
        <f>IF(A38="","",SUMPRODUCT(($M$1:$X$1+I38-1&lt;=Ajustes!$B$2)*($M$1:$X$1&gt;=IF(J38="",0,EOMONTH(J38,-1)+1))))</f>
        <v/>
      </c>
      <c r="L38" s="4">
        <f>IF(A38="","",SUM(M38:X38))</f>
        <v/>
      </c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</row>
    <row r="39">
      <c r="D39" s="4">
        <f>IF(A39="","",MAX(0,H39*K39-L39))</f>
        <v/>
      </c>
      <c r="H39" s="4" t="n"/>
      <c r="J39" s="5" t="n"/>
      <c r="K39">
        <f>IF(A39="","",SUMPRODUCT(($M$1:$X$1+I39-1&lt;=Ajustes!$B$2)*($M$1:$X$1&gt;=IF(J39="",0,EOMONTH(J39,-1)+1))))</f>
        <v/>
      </c>
      <c r="L39" s="4">
        <f>IF(A39="","",SUM(M39:X39))</f>
        <v/>
      </c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</row>
    <row r="40">
      <c r="D40" s="4">
        <f>IF(A40="","",MAX(0,H40*K40-L40))</f>
        <v/>
      </c>
      <c r="H40" s="4" t="n"/>
      <c r="J40" s="5" t="n"/>
      <c r="K40">
        <f>IF(A40="","",SUMPRODUCT(($M$1:$X$1+I40-1&lt;=Ajustes!$B$2)*($M$1:$X$1&gt;=IF(J40="",0,EOMONTH(J40,-1)+1))))</f>
        <v/>
      </c>
      <c r="L40" s="4">
        <f>IF(A40="","",SUM(M40:X40))</f>
        <v/>
      </c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</row>
    <row r="41">
      <c r="D41" s="4">
        <f>IF(A41="","",MAX(0,H41*K41-L41))</f>
        <v/>
      </c>
      <c r="H41" s="4" t="n"/>
      <c r="J41" s="5" t="n"/>
      <c r="K41">
        <f>IF(A41="","",SUMPRODUCT(($M$1:$X$1+I41-1&lt;=Ajustes!$B$2)*($M$1:$X$1&gt;=IF(J41="",0,EOMONTH(J41,-1)+1))))</f>
        <v/>
      </c>
      <c r="L41" s="4">
        <f>IF(A41="","",SUM(M41:X41))</f>
        <v/>
      </c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>
      <c r="D42" s="4">
        <f>IF(A42="","",MAX(0,H42*K42-L42))</f>
        <v/>
      </c>
      <c r="H42" s="4" t="n"/>
      <c r="J42" s="5" t="n"/>
      <c r="K42">
        <f>IF(A42="","",SUMPRODUCT(($M$1:$X$1+I42-1&lt;=Ajustes!$B$2)*($M$1:$X$1&gt;=IF(J42="",0,EOMONTH(J42,-1)+1))))</f>
        <v/>
      </c>
      <c r="L42" s="4">
        <f>IF(A42="","",SUM(M42:X42))</f>
        <v/>
      </c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</row>
    <row r="43">
      <c r="D43" s="4">
        <f>IF(A43="","",MAX(0,H43*K43-L43))</f>
        <v/>
      </c>
      <c r="H43" s="4" t="n"/>
      <c r="J43" s="5" t="n"/>
      <c r="K43">
        <f>IF(A43="","",SUMPRODUCT(($M$1:$X$1+I43-1&lt;=Ajustes!$B$2)*($M$1:$X$1&gt;=IF(J43="",0,EOMONTH(J43,-1)+1))))</f>
        <v/>
      </c>
      <c r="L43" s="4">
        <f>IF(A43="","",SUM(M43:X43))</f>
        <v/>
      </c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</row>
    <row r="44">
      <c r="D44" s="4">
        <f>IF(A44="","",MAX(0,H44*K44-L44))</f>
        <v/>
      </c>
      <c r="H44" s="4" t="n"/>
      <c r="J44" s="5" t="n"/>
      <c r="K44">
        <f>IF(A44="","",SUMPRODUCT(($M$1:$X$1+I44-1&lt;=Ajustes!$B$2)*($M$1:$X$1&gt;=IF(J44="",0,EOMONTH(J44,-1)+1))))</f>
        <v/>
      </c>
      <c r="L44" s="4">
        <f>IF(A44="","",SUM(M44:X44))</f>
        <v/>
      </c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</row>
    <row r="45">
      <c r="D45" s="4">
        <f>IF(A45="","",MAX(0,H45*K45-L45))</f>
        <v/>
      </c>
      <c r="H45" s="4" t="n"/>
      <c r="J45" s="5" t="n"/>
      <c r="K45">
        <f>IF(A45="","",SUMPRODUCT(($M$1:$X$1+I45-1&lt;=Ajustes!$B$2)*($M$1:$X$1&gt;=IF(J45="",0,EOMONTH(J45,-1)+1))))</f>
        <v/>
      </c>
      <c r="L45" s="4">
        <f>IF(A45="","",SUM(M45:X45))</f>
        <v/>
      </c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</row>
    <row r="46">
      <c r="D46" s="4">
        <f>IF(A46="","",MAX(0,H46*K46-L46))</f>
        <v/>
      </c>
      <c r="H46" s="4" t="n"/>
      <c r="J46" s="5" t="n"/>
      <c r="K46">
        <f>IF(A46="","",SUMPRODUCT(($M$1:$X$1+I46-1&lt;=Ajustes!$B$2)*($M$1:$X$1&gt;=IF(J46="",0,EOMONTH(J46,-1)+1))))</f>
        <v/>
      </c>
      <c r="L46" s="4">
        <f>IF(A46="","",SUM(M46:X46))</f>
        <v/>
      </c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</row>
    <row r="47">
      <c r="D47" s="4">
        <f>IF(A47="","",MAX(0,H47*K47-L47))</f>
        <v/>
      </c>
      <c r="H47" s="4" t="n"/>
      <c r="J47" s="5" t="n"/>
      <c r="K47">
        <f>IF(A47="","",SUMPRODUCT(($M$1:$X$1+I47-1&lt;=Ajustes!$B$2)*($M$1:$X$1&gt;=IF(J47="",0,EOMONTH(J47,-1)+1))))</f>
        <v/>
      </c>
      <c r="L47" s="4">
        <f>IF(A47="","",SUM(M47:X47))</f>
        <v/>
      </c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</row>
    <row r="48">
      <c r="D48" s="4">
        <f>IF(A48="","",MAX(0,H48*K48-L48))</f>
        <v/>
      </c>
      <c r="H48" s="4" t="n"/>
      <c r="J48" s="5" t="n"/>
      <c r="K48">
        <f>IF(A48="","",SUMPRODUCT(($M$1:$X$1+I48-1&lt;=Ajustes!$B$2)*($M$1:$X$1&gt;=IF(J48="",0,EOMONTH(J48,-1)+1))))</f>
        <v/>
      </c>
      <c r="L48" s="4">
        <f>IF(A48="","",SUM(M48:X48))</f>
        <v/>
      </c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</row>
    <row r="49">
      <c r="D49" s="4">
        <f>IF(A49="","",MAX(0,H49*K49-L49))</f>
        <v/>
      </c>
      <c r="H49" s="4" t="n"/>
      <c r="J49" s="5" t="n"/>
      <c r="K49">
        <f>IF(A49="","",SUMPRODUCT(($M$1:$X$1+I49-1&lt;=Ajustes!$B$2)*($M$1:$X$1&gt;=IF(J49="",0,EOMONTH(J49,-1)+1))))</f>
        <v/>
      </c>
      <c r="L49" s="4">
        <f>IF(A49="","",SUM(M49:X49))</f>
        <v/>
      </c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</row>
    <row r="50">
      <c r="D50" s="4">
        <f>IF(A50="","",MAX(0,H50*K50-L50))</f>
        <v/>
      </c>
      <c r="H50" s="4" t="n"/>
      <c r="J50" s="5" t="n"/>
      <c r="K50">
        <f>IF(A50="","",SUMPRODUCT(($M$1:$X$1+I50-1&lt;=Ajustes!$B$2)*($M$1:$X$1&gt;=IF(J50="",0,EOMONTH(J50,-1)+1))))</f>
        <v/>
      </c>
      <c r="L50" s="4">
        <f>IF(A50="","",SUM(M50:X50))</f>
        <v/>
      </c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</row>
    <row r="51">
      <c r="D51" s="4">
        <f>IF(A51="","",MAX(0,H51*K51-L51))</f>
        <v/>
      </c>
      <c r="H51" s="4" t="n"/>
      <c r="J51" s="5" t="n"/>
      <c r="K51">
        <f>IF(A51="","",SUMPRODUCT(($M$1:$X$1+I51-1&lt;=Ajustes!$B$2)*($M$1:$X$1&gt;=IF(J51="",0,EOMONTH(J51,-1)+1))))</f>
        <v/>
      </c>
      <c r="L51" s="4">
        <f>IF(A51="","",SUM(M51:X51))</f>
        <v/>
      </c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</row>
    <row r="52">
      <c r="D52" s="4">
        <f>IF(A52="","",MAX(0,H52*K52-L52))</f>
        <v/>
      </c>
      <c r="H52" s="4" t="n"/>
      <c r="J52" s="5" t="n"/>
      <c r="K52">
        <f>IF(A52="","",SUMPRODUCT(($M$1:$X$1+I52-1&lt;=Ajustes!$B$2)*($M$1:$X$1&gt;=IF(J52="",0,EOMONTH(J52,-1)+1))))</f>
        <v/>
      </c>
      <c r="L52" s="4">
        <f>IF(A52="","",SUM(M52:X52))</f>
        <v/>
      </c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</row>
    <row r="53">
      <c r="D53" s="4">
        <f>IF(A53="","",MAX(0,H53*K53-L53))</f>
        <v/>
      </c>
      <c r="H53" s="4" t="n"/>
      <c r="J53" s="5" t="n"/>
      <c r="K53">
        <f>IF(A53="","",SUMPRODUCT(($M$1:$X$1+I53-1&lt;=Ajustes!$B$2)*($M$1:$X$1&gt;=IF(J53="",0,EOMONTH(J53,-1)+1))))</f>
        <v/>
      </c>
      <c r="L53" s="4">
        <f>IF(A53="","",SUM(M53:X53))</f>
        <v/>
      </c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</row>
    <row r="54">
      <c r="D54" s="4">
        <f>IF(A54="","",MAX(0,H54*K54-L54))</f>
        <v/>
      </c>
      <c r="H54" s="4" t="n"/>
      <c r="J54" s="5" t="n"/>
      <c r="K54">
        <f>IF(A54="","",SUMPRODUCT(($M$1:$X$1+I54-1&lt;=Ajustes!$B$2)*($M$1:$X$1&gt;=IF(J54="",0,EOMONTH(J54,-1)+1))))</f>
        <v/>
      </c>
      <c r="L54" s="4">
        <f>IF(A54="","",SUM(M54:X54))</f>
        <v/>
      </c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</row>
    <row r="55">
      <c r="D55" s="4">
        <f>IF(A55="","",MAX(0,H55*K55-L55))</f>
        <v/>
      </c>
      <c r="H55" s="4" t="n"/>
      <c r="J55" s="5" t="n"/>
      <c r="K55">
        <f>IF(A55="","",SUMPRODUCT(($M$1:$X$1+I55-1&lt;=Ajustes!$B$2)*($M$1:$X$1&gt;=IF(J55="",0,EOMONTH(J55,-1)+1))))</f>
        <v/>
      </c>
      <c r="L55" s="4">
        <f>IF(A55="","",SUM(M55:X55))</f>
        <v/>
      </c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</row>
    <row r="56">
      <c r="D56" s="4">
        <f>IF(A56="","",MAX(0,H56*K56-L56))</f>
        <v/>
      </c>
      <c r="H56" s="4" t="n"/>
      <c r="J56" s="5" t="n"/>
      <c r="K56">
        <f>IF(A56="","",SUMPRODUCT(($M$1:$X$1+I56-1&lt;=Ajustes!$B$2)*($M$1:$X$1&gt;=IF(J56="",0,EOMONTH(J56,-1)+1))))</f>
        <v/>
      </c>
      <c r="L56" s="4">
        <f>IF(A56="","",SUM(M56:X56))</f>
        <v/>
      </c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</row>
    <row r="57">
      <c r="D57" s="4">
        <f>IF(A57="","",MAX(0,H57*K57-L57))</f>
        <v/>
      </c>
      <c r="H57" s="4" t="n"/>
      <c r="J57" s="5" t="n"/>
      <c r="K57">
        <f>IF(A57="","",SUMPRODUCT(($M$1:$X$1+I57-1&lt;=Ajustes!$B$2)*($M$1:$X$1&gt;=IF(J57="",0,EOMONTH(J57,-1)+1))))</f>
        <v/>
      </c>
      <c r="L57" s="4">
        <f>IF(A57="","",SUM(M57:X57))</f>
        <v/>
      </c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</row>
    <row r="58">
      <c r="D58" s="4">
        <f>IF(A58="","",MAX(0,H58*K58-L58))</f>
        <v/>
      </c>
      <c r="H58" s="4" t="n"/>
      <c r="J58" s="5" t="n"/>
      <c r="K58">
        <f>IF(A58="","",SUMPRODUCT(($M$1:$X$1+I58-1&lt;=Ajustes!$B$2)*($M$1:$X$1&gt;=IF(J58="",0,EOMONTH(J58,-1)+1))))</f>
        <v/>
      </c>
      <c r="L58" s="4">
        <f>IF(A58="","",SUM(M58:X58))</f>
        <v/>
      </c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</row>
    <row r="59">
      <c r="D59" s="4">
        <f>IF(A59="","",MAX(0,H59*K59-L59))</f>
        <v/>
      </c>
      <c r="H59" s="4" t="n"/>
      <c r="J59" s="5" t="n"/>
      <c r="K59">
        <f>IF(A59="","",SUMPRODUCT(($M$1:$X$1+I59-1&lt;=Ajustes!$B$2)*($M$1:$X$1&gt;=IF(J59="",0,EOMONTH(J59,-1)+1))))</f>
        <v/>
      </c>
      <c r="L59" s="4">
        <f>IF(A59="","",SUM(M59:X59))</f>
        <v/>
      </c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</row>
    <row r="60">
      <c r="D60" s="4">
        <f>IF(A60="","",MAX(0,H60*K60-L60))</f>
        <v/>
      </c>
      <c r="H60" s="4" t="n"/>
      <c r="J60" s="5" t="n"/>
      <c r="K60">
        <f>IF(A60="","",SUMPRODUCT(($M$1:$X$1+I60-1&lt;=Ajustes!$B$2)*($M$1:$X$1&gt;=IF(J60="",0,EOMONTH(J60,-1)+1))))</f>
        <v/>
      </c>
      <c r="L60" s="4">
        <f>IF(A60="","",SUM(M60:X60))</f>
        <v/>
      </c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</row>
    <row r="61">
      <c r="D61" s="4">
        <f>IF(A61="","",MAX(0,H61*K61-L61))</f>
        <v/>
      </c>
      <c r="H61" s="4" t="n"/>
      <c r="J61" s="5" t="n"/>
      <c r="K61">
        <f>IF(A61="","",SUMPRODUCT(($M$1:$X$1+I61-1&lt;=Ajustes!$B$2)*($M$1:$X$1&gt;=IF(J61="",0,EOMONTH(J61,-1)+1))))</f>
        <v/>
      </c>
      <c r="L61" s="4">
        <f>IF(A61="","",SUM(M61:X61))</f>
        <v/>
      </c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</row>
    <row r="62">
      <c r="D62" s="4">
        <f>IF(A62="","",MAX(0,H62*K62-L62))</f>
        <v/>
      </c>
      <c r="H62" s="4" t="n"/>
      <c r="J62" s="5" t="n"/>
      <c r="K62">
        <f>IF(A62="","",SUMPRODUCT(($M$1:$X$1+I62-1&lt;=Ajustes!$B$2)*($M$1:$X$1&gt;=IF(J62="",0,EOMONTH(J62,-1)+1))))</f>
        <v/>
      </c>
      <c r="L62" s="4">
        <f>IF(A62="","",SUM(M62:X62))</f>
        <v/>
      </c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</row>
    <row r="63">
      <c r="D63" s="4">
        <f>IF(A63="","",MAX(0,H63*K63-L63))</f>
        <v/>
      </c>
      <c r="H63" s="4" t="n"/>
      <c r="J63" s="5" t="n"/>
      <c r="K63">
        <f>IF(A63="","",SUMPRODUCT(($M$1:$X$1+I63-1&lt;=Ajustes!$B$2)*($M$1:$X$1&gt;=IF(J63="",0,EOMONTH(J63,-1)+1))))</f>
        <v/>
      </c>
      <c r="L63" s="4">
        <f>IF(A63="","",SUM(M63:X63))</f>
        <v/>
      </c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</row>
    <row r="64">
      <c r="D64" s="4">
        <f>IF(A64="","",MAX(0,H64*K64-L64))</f>
        <v/>
      </c>
      <c r="H64" s="4" t="n"/>
      <c r="J64" s="5" t="n"/>
      <c r="K64">
        <f>IF(A64="","",SUMPRODUCT(($M$1:$X$1+I64-1&lt;=Ajustes!$B$2)*($M$1:$X$1&gt;=IF(J64="",0,EOMONTH(J64,-1)+1))))</f>
        <v/>
      </c>
      <c r="L64" s="4">
        <f>IF(A64="","",SUM(M64:X64))</f>
        <v/>
      </c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</row>
    <row r="65">
      <c r="D65" s="4">
        <f>IF(A65="","",MAX(0,H65*K65-L65))</f>
        <v/>
      </c>
      <c r="H65" s="4" t="n"/>
      <c r="J65" s="5" t="n"/>
      <c r="K65">
        <f>IF(A65="","",SUMPRODUCT(($M$1:$X$1+I65-1&lt;=Ajustes!$B$2)*($M$1:$X$1&gt;=IF(J65="",0,EOMONTH(J65,-1)+1))))</f>
        <v/>
      </c>
      <c r="L65" s="4">
        <f>IF(A65="","",SUM(M65:X65))</f>
        <v/>
      </c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</row>
    <row r="66">
      <c r="D66" s="4">
        <f>IF(A66="","",MAX(0,H66*K66-L66))</f>
        <v/>
      </c>
      <c r="H66" s="4" t="n"/>
      <c r="J66" s="5" t="n"/>
      <c r="K66">
        <f>IF(A66="","",SUMPRODUCT(($M$1:$X$1+I66-1&lt;=Ajustes!$B$2)*($M$1:$X$1&gt;=IF(J66="",0,EOMONTH(J66,-1)+1))))</f>
        <v/>
      </c>
      <c r="L66" s="4">
        <f>IF(A66="","",SUM(M66:X66))</f>
        <v/>
      </c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</row>
    <row r="67">
      <c r="D67" s="4">
        <f>IF(A67="","",MAX(0,H67*K67-L67))</f>
        <v/>
      </c>
      <c r="H67" s="4" t="n"/>
      <c r="J67" s="5" t="n"/>
      <c r="K67">
        <f>IF(A67="","",SUMPRODUCT(($M$1:$X$1+I67-1&lt;=Ajustes!$B$2)*($M$1:$X$1&gt;=IF(J67="",0,EOMONTH(J67,-1)+1))))</f>
        <v/>
      </c>
      <c r="L67" s="4">
        <f>IF(A67="","",SUM(M67:X67))</f>
        <v/>
      </c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</row>
    <row r="68">
      <c r="D68" s="4">
        <f>IF(A68="","",MAX(0,H68*K68-L68))</f>
        <v/>
      </c>
      <c r="H68" s="4" t="n"/>
      <c r="J68" s="5" t="n"/>
      <c r="K68">
        <f>IF(A68="","",SUMPRODUCT(($M$1:$X$1+I68-1&lt;=Ajustes!$B$2)*($M$1:$X$1&gt;=IF(J68="",0,EOMONTH(J68,-1)+1))))</f>
        <v/>
      </c>
      <c r="L68" s="4">
        <f>IF(A68="","",SUM(M68:X68))</f>
        <v/>
      </c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</row>
    <row r="69">
      <c r="D69" s="4">
        <f>IF(A69="","",MAX(0,H69*K69-L69))</f>
        <v/>
      </c>
      <c r="H69" s="4" t="n"/>
      <c r="J69" s="5" t="n"/>
      <c r="K69">
        <f>IF(A69="","",SUMPRODUCT(($M$1:$X$1+I69-1&lt;=Ajustes!$B$2)*($M$1:$X$1&gt;=IF(J69="",0,EOMONTH(J69,-1)+1))))</f>
        <v/>
      </c>
      <c r="L69" s="4">
        <f>IF(A69="","",SUM(M69:X69))</f>
        <v/>
      </c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</row>
    <row r="70">
      <c r="D70" s="4">
        <f>IF(A70="","",MAX(0,H70*K70-L70))</f>
        <v/>
      </c>
      <c r="H70" s="4" t="n"/>
      <c r="J70" s="5" t="n"/>
      <c r="K70">
        <f>IF(A70="","",SUMPRODUCT(($M$1:$X$1+I70-1&lt;=Ajustes!$B$2)*($M$1:$X$1&gt;=IF(J70="",0,EOMONTH(J70,-1)+1))))</f>
        <v/>
      </c>
      <c r="L70" s="4">
        <f>IF(A70="","",SUM(M70:X70))</f>
        <v/>
      </c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</row>
    <row r="71">
      <c r="D71" s="4">
        <f>IF(A71="","",MAX(0,H71*K71-L71))</f>
        <v/>
      </c>
      <c r="H71" s="4" t="n"/>
      <c r="J71" s="5" t="n"/>
      <c r="K71">
        <f>IF(A71="","",SUMPRODUCT(($M$1:$X$1+I71-1&lt;=Ajustes!$B$2)*($M$1:$X$1&gt;=IF(J71="",0,EOMONTH(J71,-1)+1))))</f>
        <v/>
      </c>
      <c r="L71" s="4">
        <f>IF(A71="","",SUM(M71:X71))</f>
        <v/>
      </c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</row>
    <row r="72">
      <c r="D72" s="4">
        <f>IF(A72="","",MAX(0,H72*K72-L72))</f>
        <v/>
      </c>
      <c r="H72" s="4" t="n"/>
      <c r="J72" s="5" t="n"/>
      <c r="K72">
        <f>IF(A72="","",SUMPRODUCT(($M$1:$X$1+I72-1&lt;=Ajustes!$B$2)*($M$1:$X$1&gt;=IF(J72="",0,EOMONTH(J72,-1)+1))))</f>
        <v/>
      </c>
      <c r="L72" s="4">
        <f>IF(A72="","",SUM(M72:X72))</f>
        <v/>
      </c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</row>
    <row r="73">
      <c r="D73" s="4">
        <f>IF(A73="","",MAX(0,H73*K73-L73))</f>
        <v/>
      </c>
      <c r="H73" s="4" t="n"/>
      <c r="J73" s="5" t="n"/>
      <c r="K73">
        <f>IF(A73="","",SUMPRODUCT(($M$1:$X$1+I73-1&lt;=Ajustes!$B$2)*($M$1:$X$1&gt;=IF(J73="",0,EOMONTH(J73,-1)+1))))</f>
        <v/>
      </c>
      <c r="L73" s="4">
        <f>IF(A73="","",SUM(M73:X73))</f>
        <v/>
      </c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</row>
    <row r="74">
      <c r="D74" s="4">
        <f>IF(A74="","",MAX(0,H74*K74-L74))</f>
        <v/>
      </c>
      <c r="H74" s="4" t="n"/>
      <c r="J74" s="5" t="n"/>
      <c r="K74">
        <f>IF(A74="","",SUMPRODUCT(($M$1:$X$1+I74-1&lt;=Ajustes!$B$2)*($M$1:$X$1&gt;=IF(J74="",0,EOMONTH(J74,-1)+1))))</f>
        <v/>
      </c>
      <c r="L74" s="4">
        <f>IF(A74="","",SUM(M74:X74))</f>
        <v/>
      </c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</row>
    <row r="75">
      <c r="D75" s="4">
        <f>IF(A75="","",MAX(0,H75*K75-L75))</f>
        <v/>
      </c>
      <c r="H75" s="4" t="n"/>
      <c r="J75" s="5" t="n"/>
      <c r="K75">
        <f>IF(A75="","",SUMPRODUCT(($M$1:$X$1+I75-1&lt;=Ajustes!$B$2)*($M$1:$X$1&gt;=IF(J75="",0,EOMONTH(J75,-1)+1))))</f>
        <v/>
      </c>
      <c r="L75" s="4">
        <f>IF(A75="","",SUM(M75:X75))</f>
        <v/>
      </c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</row>
    <row r="76">
      <c r="D76" s="4">
        <f>IF(A76="","",MAX(0,H76*K76-L76))</f>
        <v/>
      </c>
      <c r="H76" s="4" t="n"/>
      <c r="J76" s="5" t="n"/>
      <c r="K76">
        <f>IF(A76="","",SUMPRODUCT(($M$1:$X$1+I76-1&lt;=Ajustes!$B$2)*($M$1:$X$1&gt;=IF(J76="",0,EOMONTH(J76,-1)+1))))</f>
        <v/>
      </c>
      <c r="L76" s="4">
        <f>IF(A76="","",SUM(M76:X76))</f>
        <v/>
      </c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</row>
    <row r="77">
      <c r="D77" s="4">
        <f>IF(A77="","",MAX(0,H77*K77-L77))</f>
        <v/>
      </c>
      <c r="H77" s="4" t="n"/>
      <c r="J77" s="5" t="n"/>
      <c r="K77">
        <f>IF(A77="","",SUMPRODUCT(($M$1:$X$1+I77-1&lt;=Ajustes!$B$2)*($M$1:$X$1&gt;=IF(J77="",0,EOMONTH(J77,-1)+1))))</f>
        <v/>
      </c>
      <c r="L77" s="4">
        <f>IF(A77="","",SUM(M77:X77))</f>
        <v/>
      </c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</row>
    <row r="78">
      <c r="D78" s="4">
        <f>IF(A78="","",MAX(0,H78*K78-L78))</f>
        <v/>
      </c>
      <c r="H78" s="4" t="n"/>
      <c r="J78" s="5" t="n"/>
      <c r="K78">
        <f>IF(A78="","",SUMPRODUCT(($M$1:$X$1+I78-1&lt;=Ajustes!$B$2)*($M$1:$X$1&gt;=IF(J78="",0,EOMONTH(J78,-1)+1))))</f>
        <v/>
      </c>
      <c r="L78" s="4">
        <f>IF(A78="","",SUM(M78:X78))</f>
        <v/>
      </c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</row>
    <row r="79">
      <c r="D79" s="4">
        <f>IF(A79="","",MAX(0,H79*K79-L79))</f>
        <v/>
      </c>
      <c r="H79" s="4" t="n"/>
      <c r="J79" s="5" t="n"/>
      <c r="K79">
        <f>IF(A79="","",SUMPRODUCT(($M$1:$X$1+I79-1&lt;=Ajustes!$B$2)*($M$1:$X$1&gt;=IF(J79="",0,EOMONTH(J79,-1)+1))))</f>
        <v/>
      </c>
      <c r="L79" s="4">
        <f>IF(A79="","",SUM(M79:X79))</f>
        <v/>
      </c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</row>
    <row r="80">
      <c r="D80" s="4">
        <f>IF(A80="","",MAX(0,H80*K80-L80))</f>
        <v/>
      </c>
      <c r="H80" s="4" t="n"/>
      <c r="J80" s="5" t="n"/>
      <c r="K80">
        <f>IF(A80="","",SUMPRODUCT(($M$1:$X$1+I80-1&lt;=Ajustes!$B$2)*($M$1:$X$1&gt;=IF(J80="",0,EOMONTH(J80,-1)+1))))</f>
        <v/>
      </c>
      <c r="L80" s="4">
        <f>IF(A80="","",SUM(M80:X80))</f>
        <v/>
      </c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</row>
    <row r="81">
      <c r="D81" s="4">
        <f>IF(A81="","",MAX(0,H81*K81-L81))</f>
        <v/>
      </c>
      <c r="H81" s="4" t="n"/>
      <c r="J81" s="5" t="n"/>
      <c r="K81">
        <f>IF(A81="","",SUMPRODUCT(($M$1:$X$1+I81-1&lt;=Ajustes!$B$2)*($M$1:$X$1&gt;=IF(J81="",0,EOMONTH(J81,-1)+1))))</f>
        <v/>
      </c>
      <c r="L81" s="4">
        <f>IF(A81="","",SUM(M81:X81))</f>
        <v/>
      </c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</row>
    <row r="82">
      <c r="D82" s="4">
        <f>IF(A82="","",MAX(0,H82*K82-L82))</f>
        <v/>
      </c>
      <c r="H82" s="4" t="n"/>
      <c r="J82" s="5" t="n"/>
      <c r="K82">
        <f>IF(A82="","",SUMPRODUCT(($M$1:$X$1+I82-1&lt;=Ajustes!$B$2)*($M$1:$X$1&gt;=IF(J82="",0,EOMONTH(J82,-1)+1))))</f>
        <v/>
      </c>
      <c r="L82" s="4">
        <f>IF(A82="","",SUM(M82:X82))</f>
        <v/>
      </c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</row>
    <row r="83">
      <c r="D83" s="4">
        <f>IF(A83="","",MAX(0,H83*K83-L83))</f>
        <v/>
      </c>
      <c r="H83" s="4" t="n"/>
      <c r="J83" s="5" t="n"/>
      <c r="K83">
        <f>IF(A83="","",SUMPRODUCT(($M$1:$X$1+I83-1&lt;=Ajustes!$B$2)*($M$1:$X$1&gt;=IF(J83="",0,EOMONTH(J83,-1)+1))))</f>
        <v/>
      </c>
      <c r="L83" s="4">
        <f>IF(A83="","",SUM(M83:X83))</f>
        <v/>
      </c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</row>
    <row r="84">
      <c r="D84" s="4">
        <f>IF(A84="","",MAX(0,H84*K84-L84))</f>
        <v/>
      </c>
      <c r="H84" s="4" t="n"/>
      <c r="J84" s="5" t="n"/>
      <c r="K84">
        <f>IF(A84="","",SUMPRODUCT(($M$1:$X$1+I84-1&lt;=Ajustes!$B$2)*($M$1:$X$1&gt;=IF(J84="",0,EOMONTH(J84,-1)+1))))</f>
        <v/>
      </c>
      <c r="L84" s="4">
        <f>IF(A84="","",SUM(M84:X84))</f>
        <v/>
      </c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</row>
    <row r="85">
      <c r="D85" s="4">
        <f>IF(A85="","",MAX(0,H85*K85-L85))</f>
        <v/>
      </c>
      <c r="H85" s="4" t="n"/>
      <c r="J85" s="5" t="n"/>
      <c r="K85">
        <f>IF(A85="","",SUMPRODUCT(($M$1:$X$1+I85-1&lt;=Ajustes!$B$2)*($M$1:$X$1&gt;=IF(J85="",0,EOMONTH(J85,-1)+1))))</f>
        <v/>
      </c>
      <c r="L85" s="4">
        <f>IF(A85="","",SUM(M85:X85))</f>
        <v/>
      </c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</row>
    <row r="86">
      <c r="D86" s="4">
        <f>IF(A86="","",MAX(0,H86*K86-L86))</f>
        <v/>
      </c>
      <c r="H86" s="4" t="n"/>
      <c r="J86" s="5" t="n"/>
      <c r="K86">
        <f>IF(A86="","",SUMPRODUCT(($M$1:$X$1+I86-1&lt;=Ajustes!$B$2)*($M$1:$X$1&gt;=IF(J86="",0,EOMONTH(J86,-1)+1))))</f>
        <v/>
      </c>
      <c r="L86" s="4">
        <f>IF(A86="","",SUM(M86:X86))</f>
        <v/>
      </c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</row>
    <row r="87">
      <c r="D87" s="4">
        <f>IF(A87="","",MAX(0,H87*K87-L87))</f>
        <v/>
      </c>
      <c r="H87" s="4" t="n"/>
      <c r="J87" s="5" t="n"/>
      <c r="K87">
        <f>IF(A87="","",SUMPRODUCT(($M$1:$X$1+I87-1&lt;=Ajustes!$B$2)*($M$1:$X$1&gt;=IF(J87="",0,EOMONTH(J87,-1)+1))))</f>
        <v/>
      </c>
      <c r="L87" s="4">
        <f>IF(A87="","",SUM(M87:X87))</f>
        <v/>
      </c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</row>
    <row r="88">
      <c r="D88" s="4">
        <f>IF(A88="","",MAX(0,H88*K88-L88))</f>
        <v/>
      </c>
      <c r="H88" s="4" t="n"/>
      <c r="J88" s="5" t="n"/>
      <c r="K88">
        <f>IF(A88="","",SUMPRODUCT(($M$1:$X$1+I88-1&lt;=Ajustes!$B$2)*($M$1:$X$1&gt;=IF(J88="",0,EOMONTH(J88,-1)+1))))</f>
        <v/>
      </c>
      <c r="L88" s="4">
        <f>IF(A88="","",SUM(M88:X88))</f>
        <v/>
      </c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</row>
    <row r="89">
      <c r="D89" s="4">
        <f>IF(A89="","",MAX(0,H89*K89-L89))</f>
        <v/>
      </c>
      <c r="H89" s="4" t="n"/>
      <c r="J89" s="5" t="n"/>
      <c r="K89">
        <f>IF(A89="","",SUMPRODUCT(($M$1:$X$1+I89-1&lt;=Ajustes!$B$2)*($M$1:$X$1&gt;=IF(J89="",0,EOMONTH(J89,-1)+1))))</f>
        <v/>
      </c>
      <c r="L89" s="4">
        <f>IF(A89="","",SUM(M89:X89))</f>
        <v/>
      </c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</row>
    <row r="90">
      <c r="D90" s="4">
        <f>IF(A90="","",MAX(0,H90*K90-L90))</f>
        <v/>
      </c>
      <c r="H90" s="4" t="n"/>
      <c r="J90" s="5" t="n"/>
      <c r="K90">
        <f>IF(A90="","",SUMPRODUCT(($M$1:$X$1+I90-1&lt;=Ajustes!$B$2)*($M$1:$X$1&gt;=IF(J90="",0,EOMONTH(J90,-1)+1))))</f>
        <v/>
      </c>
      <c r="L90" s="4">
        <f>IF(A90="","",SUM(M90:X90))</f>
        <v/>
      </c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</row>
    <row r="91">
      <c r="D91" s="4">
        <f>IF(A91="","",MAX(0,H91*K91-L91))</f>
        <v/>
      </c>
      <c r="H91" s="4" t="n"/>
      <c r="J91" s="5" t="n"/>
      <c r="K91">
        <f>IF(A91="","",SUMPRODUCT(($M$1:$X$1+I91-1&lt;=Ajustes!$B$2)*($M$1:$X$1&gt;=IF(J91="",0,EOMONTH(J91,-1)+1))))</f>
        <v/>
      </c>
      <c r="L91" s="4">
        <f>IF(A91="","",SUM(M91:X91))</f>
        <v/>
      </c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</row>
    <row r="92">
      <c r="D92" s="4">
        <f>IF(A92="","",MAX(0,H92*K92-L92))</f>
        <v/>
      </c>
      <c r="H92" s="4" t="n"/>
      <c r="J92" s="5" t="n"/>
      <c r="K92">
        <f>IF(A92="","",SUMPRODUCT(($M$1:$X$1+I92-1&lt;=Ajustes!$B$2)*($M$1:$X$1&gt;=IF(J92="",0,EOMONTH(J92,-1)+1))))</f>
        <v/>
      </c>
      <c r="L92" s="4">
        <f>IF(A92="","",SUM(M92:X92))</f>
        <v/>
      </c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</row>
    <row r="93">
      <c r="D93" s="4">
        <f>IF(A93="","",MAX(0,H93*K93-L93))</f>
        <v/>
      </c>
      <c r="H93" s="4" t="n"/>
      <c r="J93" s="5" t="n"/>
      <c r="K93">
        <f>IF(A93="","",SUMPRODUCT(($M$1:$X$1+I93-1&lt;=Ajustes!$B$2)*($M$1:$X$1&gt;=IF(J93="",0,EOMONTH(J93,-1)+1))))</f>
        <v/>
      </c>
      <c r="L93" s="4">
        <f>IF(A93="","",SUM(M93:X93))</f>
        <v/>
      </c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</row>
    <row r="94">
      <c r="D94" s="4">
        <f>IF(A94="","",MAX(0,H94*K94-L94))</f>
        <v/>
      </c>
      <c r="H94" s="4" t="n"/>
      <c r="J94" s="5" t="n"/>
      <c r="K94">
        <f>IF(A94="","",SUMPRODUCT(($M$1:$X$1+I94-1&lt;=Ajustes!$B$2)*($M$1:$X$1&gt;=IF(J94="",0,EOMONTH(J94,-1)+1))))</f>
        <v/>
      </c>
      <c r="L94" s="4">
        <f>IF(A94="","",SUM(M94:X94))</f>
        <v/>
      </c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</row>
    <row r="95">
      <c r="D95" s="4">
        <f>IF(A95="","",MAX(0,H95*K95-L95))</f>
        <v/>
      </c>
      <c r="H95" s="4" t="n"/>
      <c r="J95" s="5" t="n"/>
      <c r="K95">
        <f>IF(A95="","",SUMPRODUCT(($M$1:$X$1+I95-1&lt;=Ajustes!$B$2)*($M$1:$X$1&gt;=IF(J95="",0,EOMONTH(J95,-1)+1))))</f>
        <v/>
      </c>
      <c r="L95" s="4">
        <f>IF(A95="","",SUM(M95:X95))</f>
        <v/>
      </c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</row>
    <row r="96">
      <c r="D96" s="4">
        <f>IF(A96="","",MAX(0,H96*K96-L96))</f>
        <v/>
      </c>
      <c r="H96" s="4" t="n"/>
      <c r="J96" s="5" t="n"/>
      <c r="K96">
        <f>IF(A96="","",SUMPRODUCT(($M$1:$X$1+I96-1&lt;=Ajustes!$B$2)*($M$1:$X$1&gt;=IF(J96="",0,EOMONTH(J96,-1)+1))))</f>
        <v/>
      </c>
      <c r="L96" s="4">
        <f>IF(A96="","",SUM(M96:X96))</f>
        <v/>
      </c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</row>
    <row r="97">
      <c r="D97" s="4">
        <f>IF(A97="","",MAX(0,H97*K97-L97))</f>
        <v/>
      </c>
      <c r="H97" s="4" t="n"/>
      <c r="J97" s="5" t="n"/>
      <c r="K97">
        <f>IF(A97="","",SUMPRODUCT(($M$1:$X$1+I97-1&lt;=Ajustes!$B$2)*($M$1:$X$1&gt;=IF(J97="",0,EOMONTH(J97,-1)+1))))</f>
        <v/>
      </c>
      <c r="L97" s="4">
        <f>IF(A97="","",SUM(M97:X97))</f>
        <v/>
      </c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</row>
    <row r="98">
      <c r="D98" s="4">
        <f>IF(A98="","",MAX(0,H98*K98-L98))</f>
        <v/>
      </c>
      <c r="H98" s="4" t="n"/>
      <c r="J98" s="5" t="n"/>
      <c r="K98">
        <f>IF(A98="","",SUMPRODUCT(($M$1:$X$1+I98-1&lt;=Ajustes!$B$2)*($M$1:$X$1&gt;=IF(J98="",0,EOMONTH(J98,-1)+1))))</f>
        <v/>
      </c>
      <c r="L98" s="4">
        <f>IF(A98="","",SUM(M98:X98))</f>
        <v/>
      </c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</row>
    <row r="99">
      <c r="D99" s="4">
        <f>IF(A99="","",MAX(0,H99*K99-L99))</f>
        <v/>
      </c>
      <c r="H99" s="4" t="n"/>
      <c r="J99" s="5" t="n"/>
      <c r="K99">
        <f>IF(A99="","",SUMPRODUCT(($M$1:$X$1+I99-1&lt;=Ajustes!$B$2)*($M$1:$X$1&gt;=IF(J99="",0,EOMONTH(J99,-1)+1))))</f>
        <v/>
      </c>
      <c r="L99" s="4">
        <f>IF(A99="","",SUM(M99:X99))</f>
        <v/>
      </c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</row>
    <row r="100">
      <c r="D100" s="4">
        <f>IF(A100="","",MAX(0,H100*K100-L100))</f>
        <v/>
      </c>
      <c r="H100" s="4" t="n"/>
      <c r="J100" s="5" t="n"/>
      <c r="K100">
        <f>IF(A100="","",SUMPRODUCT(($M$1:$X$1+I100-1&lt;=Ajustes!$B$2)*($M$1:$X$1&gt;=IF(J100="",0,EOMONTH(J100,-1)+1))))</f>
        <v/>
      </c>
      <c r="L100" s="4">
        <f>IF(A100="","",SUM(M100:X100))</f>
        <v/>
      </c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</row>
    <row r="101">
      <c r="D101" s="4">
        <f>IF(A101="","",MAX(0,H101*K101-L101))</f>
        <v/>
      </c>
      <c r="H101" s="4" t="n"/>
      <c r="J101" s="5" t="n"/>
      <c r="K101">
        <f>IF(A101="","",SUMPRODUCT(($M$1:$X$1+I101-1&lt;=Ajustes!$B$2)*($M$1:$X$1&gt;=IF(J101="",0,EOMONTH(J101,-1)+1))))</f>
        <v/>
      </c>
      <c r="L101" s="4">
        <f>IF(A101="","",SUM(M101:X101))</f>
        <v/>
      </c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</row>
    <row r="103">
      <c r="A103" s="7" t="inlineStr">
        <is>
          <t>Totales</t>
        </is>
      </c>
      <c r="D103" s="8">
        <f>SUM(D2:D101)</f>
        <v/>
      </c>
      <c r="L103" s="8">
        <f>SUM(L2:L101)</f>
        <v/>
      </c>
      <c r="M103" s="9">
        <f>SUM(M2:M101)</f>
        <v/>
      </c>
      <c r="N103" s="9">
        <f>SUM(N2:N101)</f>
        <v/>
      </c>
      <c r="O103" s="9">
        <f>SUM(O2:O101)</f>
        <v/>
      </c>
      <c r="P103" s="9">
        <f>SUM(P2:P101)</f>
        <v/>
      </c>
      <c r="Q103" s="9">
        <f>SUM(Q2:Q101)</f>
        <v/>
      </c>
      <c r="R103" s="9">
        <f>SUM(R2:R101)</f>
        <v/>
      </c>
      <c r="S103" s="9">
        <f>SUM(S2:S101)</f>
        <v/>
      </c>
      <c r="T103" s="9">
        <f>SUM(T2:T101)</f>
        <v/>
      </c>
      <c r="U103" s="9">
        <f>SUM(U2:U101)</f>
        <v/>
      </c>
      <c r="V103" s="9">
        <f>SUM(V2:V101)</f>
        <v/>
      </c>
      <c r="W103" s="9">
        <f>SUM(W2:W101)</f>
        <v/>
      </c>
      <c r="X103" s="9">
        <f>SUM(X2:X101)</f>
        <v/>
      </c>
    </row>
  </sheetData>
  <dataValidations count="2">
    <dataValidation sqref="E2:E101" showDropDown="0" showInputMessage="0" showErrorMessage="0" allowBlank="1" type="list">
      <formula1>"activo,vencido,baja"</formula1>
    </dataValidation>
    <dataValidation sqref="F2:F101" showDropDown="0" showInputMessage="0" showErrorMessage="0" allowBlank="1" type="list">
      <formula1>"cuarto,departamento,local,casa,cochera"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  <col width="14" customWidth="1" min="5" max="5"/>
  </cols>
  <sheetData>
    <row r="1">
      <c r="A1" s="7" t="inlineStr">
        <is>
          <t>Año de los pagos</t>
        </is>
      </c>
      <c r="B1" s="10" t="n">
        <v>2026</v>
      </c>
      <c r="C1" s="11" t="inlineStr">
        <is>
          <t>Cámbialo para otro año; los doce meses se recorren solos.</t>
        </is>
      </c>
      <c r="E1" t="inlineStr">
        <is>
          <t>Enero</t>
        </is>
      </c>
    </row>
    <row r="2">
      <c r="A2" s="7" t="inlineStr">
        <is>
          <t>Fecha de corte</t>
        </is>
      </c>
      <c r="B2" s="5">
        <f>TODAY()</f>
        <v/>
      </c>
      <c r="C2" s="11" t="inlineStr">
        <is>
          <t>Es hoy. Escribe otra fecha para revisar un corte pasado.</t>
        </is>
      </c>
      <c r="E2" t="inlineStr">
        <is>
          <t>Febrero</t>
        </is>
      </c>
    </row>
    <row r="3">
      <c r="A3" s="7" t="inlineStr">
        <is>
          <t>Arrendador (quien recibe)</t>
        </is>
      </c>
      <c r="B3" s="12" t="inlineStr">
        <is>
          <t>Nombre del propietario</t>
        </is>
      </c>
      <c r="C3" s="11" t="inlineStr">
        <is>
          <t>Sale en cada recibo.</t>
        </is>
      </c>
      <c r="E3" t="inlineStr">
        <is>
          <t>Marzo</t>
        </is>
      </c>
    </row>
    <row r="4">
      <c r="A4" s="7" t="inlineStr">
        <is>
          <t>DNI o RUC del arrendador</t>
        </is>
      </c>
      <c r="B4" s="13" t="inlineStr">
        <is>
          <t>00000000</t>
        </is>
      </c>
      <c r="E4" t="inlineStr">
        <is>
          <t>Abril</t>
        </is>
      </c>
    </row>
    <row r="5">
      <c r="A5" s="7" t="inlineStr">
        <is>
          <t>Teléfono del arrendador</t>
        </is>
      </c>
      <c r="B5" s="12" t="inlineStr">
        <is>
          <t>+51 900 000 000</t>
        </is>
      </c>
      <c r="E5" t="inlineStr">
        <is>
          <t>Mayo</t>
        </is>
      </c>
    </row>
    <row r="6">
      <c r="E6" t="inlineStr">
        <is>
          <t>Junio</t>
        </is>
      </c>
    </row>
    <row r="7">
      <c r="E7" t="inlineStr">
        <is>
          <t>Julio</t>
        </is>
      </c>
    </row>
    <row r="8">
      <c r="E8" t="inlineStr">
        <is>
          <t>Agosto</t>
        </is>
      </c>
    </row>
    <row r="9">
      <c r="E9" t="inlineStr">
        <is>
          <t>Septiembre</t>
        </is>
      </c>
    </row>
    <row r="10">
      <c r="E10" t="inlineStr">
        <is>
          <t>Octubre</t>
        </is>
      </c>
    </row>
    <row r="11">
      <c r="E11" t="inlineStr">
        <is>
          <t>Noviembre</t>
        </is>
      </c>
    </row>
    <row r="12">
      <c r="E12" t="inlineStr">
        <is>
          <t>Diciembre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36" customWidth="1" min="1" max="1"/>
    <col width="44" customWidth="1" min="2" max="2"/>
  </cols>
  <sheetData>
    <row r="1">
      <c r="A1" s="14" t="inlineStr">
        <is>
          <t>Recibo de alquiler</t>
        </is>
      </c>
    </row>
    <row r="2">
      <c r="A2" s="15" t="inlineStr">
        <is>
          <t>Elige el inquilino y el mes en las celdas grises; lo demás sale de la pestaña Inquilinos.</t>
        </is>
      </c>
    </row>
    <row r="4">
      <c r="A4" s="7" t="inlineStr">
        <is>
          <t>Inquilino</t>
        </is>
      </c>
      <c r="B4" s="12" t="inlineStr">
        <is>
          <t>Carlos Huamán Torres</t>
        </is>
      </c>
    </row>
    <row r="5">
      <c r="A5" s="7" t="inlineStr">
        <is>
          <t>Mes que se paga</t>
        </is>
      </c>
      <c r="B5" s="12" t="inlineStr">
        <is>
          <t>Agosto</t>
        </is>
      </c>
    </row>
    <row r="6">
      <c r="A6" s="7" t="inlineStr">
        <is>
          <t>Número de recibo</t>
        </is>
      </c>
      <c r="B6" s="12" t="inlineStr">
        <is>
          <t>RA-2026-0021</t>
        </is>
      </c>
    </row>
    <row r="7">
      <c r="A7" s="7" t="inlineStr">
        <is>
          <t>Fecha en que se recibió el pago</t>
        </is>
      </c>
      <c r="B7" s="16" t="n">
        <v>46246</v>
      </c>
    </row>
    <row r="9">
      <c r="A9" s="17">
        <f>"RECIBO DE ALQUILER N° "&amp;B6</f>
        <v/>
      </c>
    </row>
    <row r="11">
      <c r="A11" s="18" t="inlineStr">
        <is>
          <t>Recibí de</t>
        </is>
      </c>
      <c r="B11">
        <f>B4</f>
        <v/>
      </c>
    </row>
    <row r="12">
      <c r="A12" s="18" t="inlineStr">
        <is>
          <t>Arrendador</t>
        </is>
      </c>
      <c r="B12">
        <f>Ajustes!B3</f>
        <v/>
      </c>
    </row>
    <row r="13">
      <c r="A13" s="18" t="inlineStr">
        <is>
          <t>DNI o RUC del arrendador</t>
        </is>
      </c>
      <c r="B13">
        <f>Ajustes!B4</f>
        <v/>
      </c>
    </row>
    <row r="14">
      <c r="A14" s="18" t="inlineStr">
        <is>
          <t>Inmueble</t>
        </is>
      </c>
      <c r="B14">
        <f>INDEX(Inquilinos!$F$2:$F$101,MATCH($B$4,Inquilinos!$A$2:$A$101,0))&amp;": "&amp;INDEX(Inquilinos!$G$2:$G$101,MATCH($B$4,Inquilinos!$A$2:$A$101,0))</f>
        <v/>
      </c>
    </row>
    <row r="15">
      <c r="A15" s="18" t="inlineStr">
        <is>
          <t>Periodo</t>
        </is>
      </c>
      <c r="B15">
        <f>B5&amp;" de "&amp;Ajustes!B1</f>
        <v/>
      </c>
    </row>
    <row r="16">
      <c r="A16" s="18" t="inlineStr">
        <is>
          <t>Alquiler del mes</t>
        </is>
      </c>
      <c r="B16" s="4">
        <f>INDEX(Inquilinos!$H$2:$H$101,MATCH($B$4,Inquilinos!$A$2:$A$101,0))</f>
        <v/>
      </c>
    </row>
    <row r="17">
      <c r="A17" s="7" t="inlineStr">
        <is>
          <t>Monto recibido</t>
        </is>
      </c>
      <c r="B17" s="4">
        <f>INDEX(Inquilinos!$M$2:$X$101,MATCH($B$4,Inquilinos!$A$2:$A$101,0),MATCH($B$5,Ajustes!$E$1:$E$12,0))</f>
        <v/>
      </c>
    </row>
    <row r="18">
      <c r="A18" s="7" t="inlineStr">
        <is>
          <t>Queda pendiente de este mes</t>
        </is>
      </c>
      <c r="B18" s="4">
        <f>MAX(0,B16-B17)</f>
        <v/>
      </c>
    </row>
    <row r="19">
      <c r="A19" s="18" t="inlineStr">
        <is>
          <t>Saldo total del inquilino a la fecha de corte</t>
        </is>
      </c>
      <c r="B19" s="4">
        <f>INDEX(Inquilinos!$D$2:$D$101,MATCH($B$4,Inquilinos!$A$2:$A$101,0))</f>
        <v/>
      </c>
    </row>
    <row r="20">
      <c r="A20" s="18" t="inlineStr">
        <is>
          <t>Fecha de pago</t>
        </is>
      </c>
      <c r="B20" s="5">
        <f>B7</f>
        <v/>
      </c>
    </row>
    <row r="21">
      <c r="A21" s="18" t="inlineStr">
        <is>
          <t>Forma de pago</t>
        </is>
      </c>
      <c r="B21" s="12" t="inlineStr">
        <is>
          <t>Transferencia</t>
        </is>
      </c>
    </row>
    <row r="22">
      <c r="A22" s="18" t="inlineStr">
        <is>
          <t>Son</t>
        </is>
      </c>
      <c r="B22" s="12" t="inlineStr">
        <is>
          <t>[monto recibido en letras] y 00/100 soles</t>
        </is>
      </c>
    </row>
    <row r="25">
      <c r="A25" t="inlineStr">
        <is>
          <t>_______________________________</t>
        </is>
      </c>
    </row>
    <row r="26">
      <c r="A26">
        <f>Ajustes!B3</f>
        <v/>
      </c>
    </row>
    <row r="27">
      <c r="A27" t="inlineStr">
        <is>
          <t>Firma de quien recibe</t>
        </is>
      </c>
    </row>
    <row r="29" ht="24" customHeight="1">
      <c r="A29" s="19" t="inlineStr">
        <is>
          <t>Este recibo es constancia del pago entre arrendador e inquilino. No reemplaza la declaración ni el pago del impuesto que corresponde al arrendador ante SUNAT por el alquiler.</t>
        </is>
      </c>
    </row>
    <row r="30"/>
  </sheetData>
  <mergeCells count="1">
    <mergeCell ref="A29:B30"/>
  </mergeCells>
  <dataValidations count="2">
    <dataValidation sqref="B4" showDropDown="0" showInputMessage="0" showErrorMessage="0" allowBlank="0" type="list">
      <formula1>=Inquilinos!$A$2:$A$101</formula1>
    </dataValidation>
    <dataValidation sqref="B5" showDropDown="0" showInputMessage="0" showErrorMessage="0" allowBlank="0" type="list">
      <formula1>=Ajustes!$E$1:$E$12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20" t="inlineStr">
        <is>
          <t>Cómo se usa esta hoja</t>
        </is>
      </c>
    </row>
    <row r="3" ht="15" customHeight="1">
      <c r="A3" s="21" t="inlineStr">
        <is>
          <t>Un renglón por inquilino: cuarto, departamento, local, casa o cochera.</t>
        </is>
      </c>
    </row>
    <row r="4" ht="15" customHeight="1">
      <c r="A4" s="21" t="inlineStr"/>
    </row>
    <row r="5" ht="15" customHeight="1">
      <c r="A5" s="21" t="inlineStr">
        <is>
          <t>En las columnas de los meses anota lo que te pagó cada mes, aunque sea una parte. Si no pagó,</t>
        </is>
      </c>
    </row>
    <row r="6" ht="15" customHeight="1">
      <c r="A6" s="21" t="inlineStr">
        <is>
          <t>la casilla se queda vacía.</t>
        </is>
      </c>
    </row>
    <row r="7" ht="15" customHeight="1">
      <c r="A7" s="21" t="inlineStr"/>
    </row>
    <row r="8" ht="15" customHeight="1">
      <c r="A8" s="21" t="inlineStr">
        <is>
          <t>«Meses vencidos» cuenta los meses cuyo día de pago ya pasó a la fecha de corte, desde el inicio</t>
        </is>
      </c>
    </row>
    <row r="9" ht="15" customHeight="1">
      <c r="A9" s="21" t="inlineStr">
        <is>
          <t>del contrato. El saldo es el alquiler por esos meses menos lo pagado en el año.</t>
        </is>
      </c>
    </row>
    <row r="10" ht="15" customHeight="1">
      <c r="A10" s="21" t="inlineStr"/>
    </row>
    <row r="11" ht="15" customHeight="1">
      <c r="A11" s="21" t="inlineStr">
        <is>
          <t>Para imprimir un recibo, abre la pestaña Recibo, elige el inquilino y el mes, pon el número de</t>
        </is>
      </c>
    </row>
    <row r="12" ht="15" customHeight="1">
      <c r="A12" s="21" t="inlineStr">
        <is>
          <t>recibo y la fecha, y escribe el monto en letras. Imprime sólo el área del recibo.</t>
        </is>
      </c>
    </row>
    <row r="13" ht="15" customHeight="1">
      <c r="A13" s="21" t="inlineStr"/>
    </row>
    <row r="14" ht="15" customHeight="1">
      <c r="A14" s="21" t="inlineStr">
        <is>
          <t>Las cinco primeras columnas de Inquilinos son las que lee Makatea. Escribe el teléfono con +51:</t>
        </is>
      </c>
    </row>
    <row r="15" ht="15" customHeight="1">
      <c r="A15" s="21" t="inlineStr">
        <is>
          <t>un número de 9 dígitos sin lada lo toma como de otro país. Guarda la pestaña Inquilinos como</t>
        </is>
      </c>
    </row>
    <row r="16" ht="15" customHeight="1">
      <c r="A16" s="21" t="inlineStr">
        <is>
          <t>CSV y súbela: el recordatorio de cada mes sale solo el día que toca.</t>
        </is>
      </c>
    </row>
    <row r="18">
      <c r="A18" s="11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2026-10-14T00:29:58Z</dcterms:created>
  <dcterms:modified xmlns:dcterms="http://purl.org/dc/terms/" xmlns:xsi="http://www.w3.org/2001/XMLSchema-instance" xsi:type="dcterms:W3CDTF">2026-10-14T00:29:58Z</dcterms:modified>
</cp:coreProperties>
</file>